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clanMcCarthy\Desktop\"/>
    </mc:Choice>
  </mc:AlternateContent>
  <xr:revisionPtr revIDLastSave="0" documentId="8_{814ED548-1A16-47A2-B1B3-3426D27B3EC2}" xr6:coauthVersionLast="47" xr6:coauthVersionMax="47" xr10:uidLastSave="{00000000-0000-0000-0000-000000000000}"/>
  <bookViews>
    <workbookView xWindow="-98" yWindow="-98" windowWidth="21795" windowHeight="13875" xr2:uid="{0469F32F-AA49-4338-982F-5F4CA267206D}"/>
  </bookViews>
  <sheets>
    <sheet name="OEA Proxy Group Beta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7" i="1" l="1"/>
  <c r="E107" i="1"/>
  <c r="F107" i="1"/>
  <c r="G107" i="1"/>
  <c r="H107" i="1"/>
  <c r="C107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H82" i="1"/>
  <c r="G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82" i="1"/>
  <c r="E82" i="1"/>
  <c r="D77" i="1"/>
  <c r="E77" i="1"/>
  <c r="F77" i="1"/>
  <c r="G77" i="1"/>
  <c r="H77" i="1"/>
  <c r="C77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H69" i="1"/>
  <c r="G69" i="1"/>
  <c r="E70" i="1"/>
  <c r="E71" i="1"/>
  <c r="E72" i="1"/>
  <c r="E73" i="1"/>
  <c r="E74" i="1"/>
  <c r="E75" i="1"/>
  <c r="E76" i="1"/>
  <c r="C70" i="1"/>
  <c r="C71" i="1"/>
  <c r="C72" i="1"/>
  <c r="C73" i="1"/>
  <c r="C74" i="1"/>
  <c r="C75" i="1"/>
  <c r="C76" i="1"/>
  <c r="E69" i="1"/>
  <c r="C69" i="1"/>
  <c r="H45" i="1"/>
  <c r="H36" i="1"/>
  <c r="H16" i="1"/>
  <c r="H31" i="1" s="1"/>
  <c r="G16" i="1"/>
  <c r="G31" i="1" s="1"/>
  <c r="G36" i="1"/>
  <c r="G40" i="1" s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4" i="1" s="1"/>
  <c r="E62" i="1"/>
  <c r="E63" i="1"/>
  <c r="C46" i="1"/>
  <c r="C47" i="1"/>
  <c r="C48" i="1"/>
  <c r="C49" i="1"/>
  <c r="C50" i="1"/>
  <c r="C51" i="1"/>
  <c r="G51" i="1" s="1"/>
  <c r="C52" i="1"/>
  <c r="G52" i="1" s="1"/>
  <c r="C53" i="1"/>
  <c r="C54" i="1"/>
  <c r="C55" i="1"/>
  <c r="C56" i="1"/>
  <c r="C57" i="1"/>
  <c r="C58" i="1"/>
  <c r="C59" i="1"/>
  <c r="C60" i="1"/>
  <c r="G60" i="1" s="1"/>
  <c r="C61" i="1"/>
  <c r="C62" i="1"/>
  <c r="C63" i="1"/>
  <c r="H64" i="1"/>
  <c r="F64" i="1"/>
  <c r="D64" i="1"/>
  <c r="G46" i="1"/>
  <c r="H46" i="1"/>
  <c r="G47" i="1"/>
  <c r="H47" i="1"/>
  <c r="H48" i="1"/>
  <c r="G49" i="1"/>
  <c r="H49" i="1"/>
  <c r="G50" i="1"/>
  <c r="H50" i="1"/>
  <c r="H51" i="1"/>
  <c r="H52" i="1"/>
  <c r="H53" i="1"/>
  <c r="G54" i="1"/>
  <c r="H54" i="1"/>
  <c r="G55" i="1"/>
  <c r="H55" i="1"/>
  <c r="H56" i="1"/>
  <c r="G57" i="1"/>
  <c r="H57" i="1"/>
  <c r="G58" i="1"/>
  <c r="H58" i="1"/>
  <c r="G59" i="1"/>
  <c r="H59" i="1"/>
  <c r="H60" i="1"/>
  <c r="H61" i="1"/>
  <c r="G62" i="1"/>
  <c r="H62" i="1"/>
  <c r="G63" i="1"/>
  <c r="H63" i="1"/>
  <c r="G45" i="1"/>
  <c r="E45" i="1"/>
  <c r="C45" i="1"/>
  <c r="D40" i="1"/>
  <c r="E40" i="1"/>
  <c r="F40" i="1"/>
  <c r="H40" i="1"/>
  <c r="C40" i="1"/>
  <c r="G37" i="1"/>
  <c r="H37" i="1"/>
  <c r="G38" i="1"/>
  <c r="H38" i="1"/>
  <c r="G39" i="1"/>
  <c r="H39" i="1"/>
  <c r="D11" i="1"/>
  <c r="E11" i="1"/>
  <c r="F11" i="1"/>
  <c r="G11" i="1"/>
  <c r="H11" i="1"/>
  <c r="C11" i="1"/>
  <c r="D31" i="1"/>
  <c r="E31" i="1"/>
  <c r="F31" i="1"/>
  <c r="C31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6" i="1"/>
  <c r="H6" i="1"/>
  <c r="G7" i="1"/>
  <c r="H7" i="1"/>
  <c r="G8" i="1"/>
  <c r="H8" i="1"/>
  <c r="G9" i="1"/>
  <c r="H9" i="1"/>
  <c r="G10" i="1"/>
  <c r="H10" i="1"/>
  <c r="H5" i="1"/>
  <c r="G5" i="1"/>
  <c r="G56" i="1" l="1"/>
  <c r="G48" i="1"/>
  <c r="G61" i="1"/>
  <c r="G53" i="1"/>
  <c r="G64" i="1"/>
  <c r="C64" i="1"/>
  <c r="D83" i="1" l="1"/>
  <c r="F83" i="1"/>
  <c r="D84" i="1"/>
  <c r="F84" i="1"/>
  <c r="D85" i="1"/>
  <c r="F85" i="1"/>
  <c r="D86" i="1"/>
  <c r="F86" i="1"/>
  <c r="D87" i="1"/>
  <c r="F87" i="1"/>
  <c r="D88" i="1"/>
  <c r="F88" i="1"/>
  <c r="D89" i="1"/>
  <c r="F89" i="1"/>
  <c r="D90" i="1"/>
  <c r="F90" i="1"/>
  <c r="D91" i="1"/>
  <c r="F91" i="1"/>
  <c r="D92" i="1"/>
  <c r="F92" i="1"/>
  <c r="D93" i="1"/>
  <c r="F93" i="1"/>
  <c r="D94" i="1"/>
  <c r="F94" i="1"/>
  <c r="D95" i="1"/>
  <c r="F95" i="1"/>
  <c r="D96" i="1"/>
  <c r="F96" i="1"/>
  <c r="D97" i="1"/>
  <c r="F97" i="1"/>
  <c r="D98" i="1"/>
  <c r="F98" i="1"/>
  <c r="D99" i="1"/>
  <c r="F99" i="1"/>
  <c r="D100" i="1"/>
  <c r="F100" i="1"/>
  <c r="D101" i="1"/>
  <c r="F101" i="1"/>
  <c r="D102" i="1"/>
  <c r="F102" i="1"/>
  <c r="D103" i="1"/>
  <c r="F103" i="1"/>
  <c r="D104" i="1"/>
  <c r="F104" i="1"/>
  <c r="D105" i="1"/>
  <c r="F105" i="1"/>
  <c r="D106" i="1"/>
  <c r="F106" i="1"/>
  <c r="F82" i="1"/>
  <c r="D82" i="1"/>
  <c r="D70" i="1"/>
  <c r="F70" i="1"/>
  <c r="D71" i="1"/>
  <c r="F71" i="1"/>
  <c r="D72" i="1"/>
  <c r="F72" i="1"/>
  <c r="D73" i="1"/>
  <c r="F73" i="1"/>
  <c r="D74" i="1"/>
  <c r="F74" i="1"/>
  <c r="D75" i="1"/>
  <c r="F75" i="1"/>
  <c r="D76" i="1"/>
  <c r="F76" i="1"/>
  <c r="D69" i="1"/>
  <c r="F69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45" i="1"/>
</calcChain>
</file>

<file path=xl/sharedStrings.xml><?xml version="1.0" encoding="utf-8"?>
<sst xmlns="http://schemas.openxmlformats.org/spreadsheetml/2006/main" count="220" uniqueCount="67">
  <si>
    <t>Canadian Proxy Group</t>
  </si>
  <si>
    <t>MEAN</t>
  </si>
  <si>
    <t>US Electric Proxy Group</t>
  </si>
  <si>
    <t>US Gas Proxy Group</t>
  </si>
  <si>
    <t>North American Electric Proxy Group</t>
  </si>
  <si>
    <t>North American Gas Proxy Group</t>
  </si>
  <si>
    <t>North American Combined Proxy Group</t>
  </si>
  <si>
    <t>Notes:</t>
  </si>
  <si>
    <t>[1] Source: Bloomberg Professional as of September 30, 2024; weekly changes in equity stock price against SPX index (U.S.) or SPTSX (Canada) Index for the past five years</t>
  </si>
  <si>
    <t>[2] Source: Value Line as of September 30, 2024</t>
  </si>
  <si>
    <t>[3] Equals mean of [1] and [2]</t>
  </si>
  <si>
    <t>AltaGas Limited</t>
  </si>
  <si>
    <t>Canadian Utilities Limited</t>
  </si>
  <si>
    <t>Emera Inc.</t>
  </si>
  <si>
    <t>Enbridge Inc.</t>
  </si>
  <si>
    <t>Fortis, Inc.</t>
  </si>
  <si>
    <t>Hydro One, Ltd.</t>
  </si>
  <si>
    <t>Alliant Energy Corporation</t>
  </si>
  <si>
    <t>Ameren Corporation</t>
  </si>
  <si>
    <t>American Electric Power Company, Inc.</t>
  </si>
  <si>
    <t>Duke Energy Corporation</t>
  </si>
  <si>
    <t>Entergy Corporation</t>
  </si>
  <si>
    <t>Eversource Energy</t>
  </si>
  <si>
    <t>Exelon Corporation</t>
  </si>
  <si>
    <t>Evergy, Inc.</t>
  </si>
  <si>
    <t>NextEra Energy, Inc.</t>
  </si>
  <si>
    <t>OGE Energy Corporation</t>
  </si>
  <si>
    <t>Pinnacle West Capital Corporation</t>
  </si>
  <si>
    <t>PPL Corporation</t>
  </si>
  <si>
    <t>Portland General Electric Company</t>
  </si>
  <si>
    <t>Southern Company</t>
  </si>
  <si>
    <t>Xcel Energy Inc.</t>
  </si>
  <si>
    <t>Atmos Energy Corp.</t>
  </si>
  <si>
    <t>Northwest Natural Gas Company</t>
  </si>
  <si>
    <t>ONE Gas, Inc.</t>
  </si>
  <si>
    <t>Spire, Inc.</t>
  </si>
  <si>
    <t>Ticker</t>
  </si>
  <si>
    <t>PPL</t>
  </si>
  <si>
    <t>ALA</t>
  </si>
  <si>
    <t>CU</t>
  </si>
  <si>
    <t>EMA</t>
  </si>
  <si>
    <t>ENB</t>
  </si>
  <si>
    <t>FTS</t>
  </si>
  <si>
    <t>H</t>
  </si>
  <si>
    <t>LNT</t>
  </si>
  <si>
    <t>AEE</t>
  </si>
  <si>
    <t>AEP</t>
  </si>
  <si>
    <t>DUK</t>
  </si>
  <si>
    <t>ETR</t>
  </si>
  <si>
    <t>ES</t>
  </si>
  <si>
    <t>EXC</t>
  </si>
  <si>
    <t>EVRG</t>
  </si>
  <si>
    <t>NEE</t>
  </si>
  <si>
    <t>OGE</t>
  </si>
  <si>
    <t>PNW</t>
  </si>
  <si>
    <t>POR</t>
  </si>
  <si>
    <t>SO</t>
  </si>
  <si>
    <t>XEL</t>
  </si>
  <si>
    <t>ATO</t>
  </si>
  <si>
    <t>NWN</t>
  </si>
  <si>
    <t>OGS</t>
  </si>
  <si>
    <t>SR</t>
  </si>
  <si>
    <t>Bloomberg</t>
  </si>
  <si>
    <t>Value Line</t>
  </si>
  <si>
    <t>n/a</t>
  </si>
  <si>
    <t>NMF</t>
  </si>
  <si>
    <t>Average 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</si>
</sst>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Aptos Narrow"/>
      <family val="2"/>
      <scheme val="minor"/>
    </font>
    <font>
      <sz val="11"/>
      <name val="Garamond"/>
      <family val="1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2"/>
      <name val="Times New Roman"/>
      <family val="1"/>
    </font>
    <font>
      <b/>
      <sz val="11"/>
      <name val="Century Gothic"/>
      <family val="2"/>
    </font>
    <font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1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1" xfId="2" applyFont="1" applyBorder="1"/>
    <xf numFmtId="164" fontId="6" fillId="0" borderId="0" xfId="1" applyNumberFormat="1" applyFont="1" applyAlignment="1">
      <alignment horizontal="left"/>
    </xf>
    <xf numFmtId="0" fontId="3" fillId="0" borderId="2" xfId="1" applyFont="1" applyBorder="1"/>
    <xf numFmtId="0" fontId="6" fillId="0" borderId="0" xfId="1" applyFont="1"/>
    <xf numFmtId="0" fontId="6" fillId="0" borderId="0" xfId="2" applyFont="1"/>
    <xf numFmtId="0" fontId="6" fillId="0" borderId="3" xfId="1" applyFont="1" applyBorder="1"/>
    <xf numFmtId="0" fontId="3" fillId="0" borderId="4" xfId="1" applyFont="1" applyBorder="1"/>
    <xf numFmtId="0" fontId="3" fillId="0" borderId="3" xfId="1" applyFont="1" applyBorder="1"/>
    <xf numFmtId="164" fontId="6" fillId="0" borderId="0" xfId="2" applyNumberFormat="1" applyFont="1"/>
    <xf numFmtId="164" fontId="6" fillId="0" borderId="3" xfId="2" applyNumberFormat="1" applyFont="1" applyBorder="1"/>
    <xf numFmtId="0" fontId="3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6" fillId="0" borderId="1" xfId="2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164" fontId="6" fillId="0" borderId="0" xfId="2" applyNumberFormat="1" applyFont="1" applyAlignment="1">
      <alignment horizontal="center"/>
    </xf>
    <xf numFmtId="164" fontId="6" fillId="0" borderId="3" xfId="2" applyNumberFormat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14" fontId="6" fillId="0" borderId="1" xfId="2" applyNumberFormat="1" applyFont="1" applyBorder="1" applyAlignment="1">
      <alignment horizontal="center"/>
    </xf>
    <xf numFmtId="14" fontId="6" fillId="2" borderId="1" xfId="2" applyNumberFormat="1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wrapText="1"/>
    </xf>
    <xf numFmtId="2" fontId="6" fillId="0" borderId="2" xfId="1" applyNumberFormat="1" applyFont="1" applyBorder="1" applyAlignment="1">
      <alignment horizontal="center"/>
    </xf>
    <xf numFmtId="2" fontId="6" fillId="2" borderId="2" xfId="1" applyNumberFormat="1" applyFont="1" applyFill="1" applyBorder="1" applyAlignment="1">
      <alignment horizontal="center"/>
    </xf>
    <xf numFmtId="2" fontId="3" fillId="2" borderId="0" xfId="0" applyNumberFormat="1" applyFont="1" applyFill="1"/>
    <xf numFmtId="2" fontId="3" fillId="0" borderId="0" xfId="0" applyNumberFormat="1" applyFont="1"/>
    <xf numFmtId="2" fontId="3" fillId="0" borderId="3" xfId="0" applyNumberFormat="1" applyFont="1" applyBorder="1"/>
    <xf numFmtId="2" fontId="6" fillId="0" borderId="4" xfId="1" applyNumberFormat="1" applyFont="1" applyBorder="1" applyAlignment="1">
      <alignment horizontal="center"/>
    </xf>
    <xf numFmtId="2" fontId="3" fillId="2" borderId="3" xfId="0" applyNumberFormat="1" applyFont="1" applyFill="1" applyBorder="1"/>
    <xf numFmtId="2" fontId="6" fillId="2" borderId="4" xfId="1" applyNumberFormat="1" applyFont="1" applyFill="1" applyBorder="1" applyAlignment="1">
      <alignment horizontal="center"/>
    </xf>
    <xf numFmtId="2" fontId="3" fillId="0" borderId="0" xfId="1" applyNumberFormat="1" applyFont="1" applyAlignment="1">
      <alignment horizontal="center"/>
    </xf>
    <xf numFmtId="2" fontId="3" fillId="2" borderId="0" xfId="1" applyNumberFormat="1" applyFont="1" applyFill="1" applyAlignment="1">
      <alignment horizontal="center"/>
    </xf>
  </cellXfs>
  <cellStyles count="3">
    <cellStyle name="Normal" xfId="0" builtinId="0"/>
    <cellStyle name="Normal 6" xfId="1" xr:uid="{125EBD69-4E67-4EBF-B7E8-7941FFF41AB4}"/>
    <cellStyle name="Normal 7 8" xfId="2" xr:uid="{5E868F7E-03DE-42A7-B223-D50FFC467C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95B7C-6373-4FC1-973F-BB0BC3CE88C2}">
  <dimension ref="A1:H112"/>
  <sheetViews>
    <sheetView tabSelected="1" workbookViewId="0"/>
  </sheetViews>
  <sheetFormatPr defaultRowHeight="14.65" x14ac:dyDescent="0.45"/>
  <cols>
    <col min="1" max="1" width="43.19921875" style="2" customWidth="1"/>
    <col min="2" max="2" width="15.46484375" style="16" customWidth="1"/>
    <col min="3" max="8" width="15.46484375" customWidth="1"/>
  </cols>
  <sheetData>
    <row r="1" spans="1:8" ht="14.25" x14ac:dyDescent="0.45">
      <c r="A1"/>
      <c r="B1"/>
    </row>
    <row r="2" spans="1:8" ht="15" thickBot="1" x14ac:dyDescent="0.5">
      <c r="A2" s="1"/>
      <c r="B2" s="15"/>
    </row>
    <row r="3" spans="1:8" ht="15" thickBot="1" x14ac:dyDescent="0.5">
      <c r="C3" s="29">
        <v>45443</v>
      </c>
      <c r="D3" s="29">
        <v>45565</v>
      </c>
      <c r="E3" s="28">
        <v>45443</v>
      </c>
      <c r="F3" s="28">
        <v>45565</v>
      </c>
      <c r="G3" s="29">
        <v>45443</v>
      </c>
      <c r="H3" s="29">
        <v>45565</v>
      </c>
    </row>
    <row r="4" spans="1:8" x14ac:dyDescent="0.45">
      <c r="A4" s="3" t="s">
        <v>0</v>
      </c>
      <c r="B4" s="17" t="s">
        <v>36</v>
      </c>
      <c r="C4" s="30" t="s">
        <v>62</v>
      </c>
      <c r="D4" s="30" t="s">
        <v>62</v>
      </c>
      <c r="E4" s="27" t="s">
        <v>63</v>
      </c>
      <c r="F4" s="27" t="s">
        <v>63</v>
      </c>
      <c r="G4" s="30" t="s">
        <v>66</v>
      </c>
      <c r="H4" s="30" t="s">
        <v>66</v>
      </c>
    </row>
    <row r="5" spans="1:8" x14ac:dyDescent="0.45">
      <c r="A5" s="4" t="s">
        <v>11</v>
      </c>
      <c r="B5" s="18" t="s">
        <v>38</v>
      </c>
      <c r="C5" s="33">
        <v>1.15571</v>
      </c>
      <c r="D5" s="33">
        <v>1.1329959999999999</v>
      </c>
      <c r="E5" s="34" t="s">
        <v>64</v>
      </c>
      <c r="F5" s="34" t="s">
        <v>64</v>
      </c>
      <c r="G5" s="33">
        <f>AVERAGE(C5,E5)</f>
        <v>1.15571</v>
      </c>
      <c r="H5" s="33">
        <f>AVERAGE(D5,F5)</f>
        <v>1.1329959999999999</v>
      </c>
    </row>
    <row r="6" spans="1:8" x14ac:dyDescent="0.45">
      <c r="A6" s="4" t="s">
        <v>12</v>
      </c>
      <c r="B6" s="18" t="s">
        <v>39</v>
      </c>
      <c r="C6" s="33">
        <v>0.85877409999999998</v>
      </c>
      <c r="D6" s="33">
        <v>0.86025260000000003</v>
      </c>
      <c r="E6" s="34" t="s">
        <v>64</v>
      </c>
      <c r="F6" s="34" t="s">
        <v>64</v>
      </c>
      <c r="G6" s="33">
        <f t="shared" ref="G6:G10" si="0">AVERAGE(C6,E6)</f>
        <v>0.85877409999999998</v>
      </c>
      <c r="H6" s="33">
        <f t="shared" ref="H6:H10" si="1">AVERAGE(D6,F6)</f>
        <v>0.86025260000000003</v>
      </c>
    </row>
    <row r="7" spans="1:8" x14ac:dyDescent="0.45">
      <c r="A7" s="4" t="s">
        <v>13</v>
      </c>
      <c r="B7" s="18" t="s">
        <v>40</v>
      </c>
      <c r="C7" s="33">
        <v>0.71881010000000001</v>
      </c>
      <c r="D7" s="33">
        <v>0.72213530000000004</v>
      </c>
      <c r="E7" s="34">
        <v>0.75</v>
      </c>
      <c r="F7" s="34">
        <v>0.75</v>
      </c>
      <c r="G7" s="33">
        <f t="shared" si="0"/>
        <v>0.73440505</v>
      </c>
      <c r="H7" s="33">
        <f t="shared" si="1"/>
        <v>0.73606765000000007</v>
      </c>
    </row>
    <row r="8" spans="1:8" x14ac:dyDescent="0.45">
      <c r="A8" s="4" t="s">
        <v>14</v>
      </c>
      <c r="B8" s="18" t="s">
        <v>41</v>
      </c>
      <c r="C8" s="33">
        <v>0.93412499999999998</v>
      </c>
      <c r="D8" s="33">
        <v>0.91590280000000002</v>
      </c>
      <c r="E8" s="34">
        <v>0.85</v>
      </c>
      <c r="F8" s="34">
        <v>0.85</v>
      </c>
      <c r="G8" s="33">
        <f t="shared" si="0"/>
        <v>0.89206249999999998</v>
      </c>
      <c r="H8" s="33">
        <f t="shared" si="1"/>
        <v>0.88295140000000005</v>
      </c>
    </row>
    <row r="9" spans="1:8" x14ac:dyDescent="0.45">
      <c r="A9" s="2" t="s">
        <v>15</v>
      </c>
      <c r="B9" s="16" t="s">
        <v>42</v>
      </c>
      <c r="C9" s="33">
        <v>0.72239589999999998</v>
      </c>
      <c r="D9" s="33">
        <v>0.71326460000000003</v>
      </c>
      <c r="E9" s="34">
        <v>0.7</v>
      </c>
      <c r="F9" s="34">
        <v>0.75</v>
      </c>
      <c r="G9" s="33">
        <f t="shared" si="0"/>
        <v>0.71119794999999997</v>
      </c>
      <c r="H9" s="33">
        <f t="shared" si="1"/>
        <v>0.73163230000000001</v>
      </c>
    </row>
    <row r="10" spans="1:8" x14ac:dyDescent="0.45">
      <c r="A10" s="4" t="s">
        <v>16</v>
      </c>
      <c r="B10" s="18" t="s">
        <v>43</v>
      </c>
      <c r="C10" s="33">
        <v>0.69190260000000003</v>
      </c>
      <c r="D10" s="33">
        <v>0.68950619999999996</v>
      </c>
      <c r="E10" s="34" t="s">
        <v>64</v>
      </c>
      <c r="F10" s="34" t="s">
        <v>64</v>
      </c>
      <c r="G10" s="33">
        <f t="shared" si="0"/>
        <v>0.69190260000000003</v>
      </c>
      <c r="H10" s="33">
        <f t="shared" si="1"/>
        <v>0.68950619999999996</v>
      </c>
    </row>
    <row r="11" spans="1:8" ht="15" thickBot="1" x14ac:dyDescent="0.5">
      <c r="A11" s="5" t="s">
        <v>1</v>
      </c>
      <c r="B11" s="19"/>
      <c r="C11" s="32">
        <f>AVERAGE(C5:C10)</f>
        <v>0.84695294999999993</v>
      </c>
      <c r="D11" s="32">
        <f t="shared" ref="D11:H11" si="2">AVERAGE(D5:D10)</f>
        <v>0.83900958333333342</v>
      </c>
      <c r="E11" s="31">
        <f t="shared" si="2"/>
        <v>0.76666666666666661</v>
      </c>
      <c r="F11" s="31">
        <f t="shared" si="2"/>
        <v>0.78333333333333333</v>
      </c>
      <c r="G11" s="32">
        <f t="shared" si="2"/>
        <v>0.84067536666666653</v>
      </c>
      <c r="H11" s="32">
        <f t="shared" si="2"/>
        <v>0.83890102500000008</v>
      </c>
    </row>
    <row r="12" spans="1:8" x14ac:dyDescent="0.45">
      <c r="A12" s="6"/>
    </row>
    <row r="13" spans="1:8" ht="15" thickBot="1" x14ac:dyDescent="0.5">
      <c r="A13" s="6"/>
    </row>
    <row r="14" spans="1:8" ht="15" thickBot="1" x14ac:dyDescent="0.5">
      <c r="C14" s="29">
        <v>45443</v>
      </c>
      <c r="D14" s="29">
        <v>45565</v>
      </c>
      <c r="E14" s="28">
        <v>45443</v>
      </c>
      <c r="F14" s="28">
        <v>45565</v>
      </c>
      <c r="G14" s="29">
        <v>45443</v>
      </c>
      <c r="H14" s="29">
        <v>45565</v>
      </c>
    </row>
    <row r="15" spans="1:8" x14ac:dyDescent="0.45">
      <c r="A15" s="3" t="s">
        <v>2</v>
      </c>
      <c r="B15" s="17" t="s">
        <v>36</v>
      </c>
      <c r="C15" s="30" t="s">
        <v>62</v>
      </c>
      <c r="D15" s="30" t="s">
        <v>62</v>
      </c>
      <c r="E15" s="27" t="s">
        <v>63</v>
      </c>
      <c r="F15" s="27" t="s">
        <v>63</v>
      </c>
      <c r="G15" s="30" t="s">
        <v>66</v>
      </c>
      <c r="H15" s="30" t="s">
        <v>66</v>
      </c>
    </row>
    <row r="16" spans="1:8" x14ac:dyDescent="0.45">
      <c r="A16" s="7" t="s">
        <v>17</v>
      </c>
      <c r="B16" s="20" t="s">
        <v>44</v>
      </c>
      <c r="C16" s="33">
        <v>0.87370040181842501</v>
      </c>
      <c r="D16" s="33">
        <v>0.86921718245606283</v>
      </c>
      <c r="E16" s="34">
        <v>0.9</v>
      </c>
      <c r="F16" s="34">
        <v>0.9</v>
      </c>
      <c r="G16" s="33">
        <f>AVERAGE(C16,E16)</f>
        <v>0.88685020090921252</v>
      </c>
      <c r="H16" s="33">
        <f>AVERAGE(D16,F16)</f>
        <v>0.88460859122803148</v>
      </c>
    </row>
    <row r="17" spans="1:8" x14ac:dyDescent="0.45">
      <c r="A17" s="6" t="s">
        <v>18</v>
      </c>
      <c r="B17" s="21" t="s">
        <v>45</v>
      </c>
      <c r="C17" s="33">
        <v>0.83927651394938352</v>
      </c>
      <c r="D17" s="33">
        <v>0.82244693998608054</v>
      </c>
      <c r="E17" s="34">
        <v>0.9</v>
      </c>
      <c r="F17" s="34">
        <v>0.9</v>
      </c>
      <c r="G17" s="33">
        <f t="shared" ref="G17:G30" si="3">AVERAGE(C17,E17)</f>
        <v>0.86963825697469177</v>
      </c>
      <c r="H17" s="33">
        <f t="shared" ref="H17:H30" si="4">AVERAGE(D17,F17)</f>
        <v>0.86122346999304034</v>
      </c>
    </row>
    <row r="18" spans="1:8" x14ac:dyDescent="0.45">
      <c r="A18" s="6" t="s">
        <v>19</v>
      </c>
      <c r="B18" s="21" t="s">
        <v>46</v>
      </c>
      <c r="C18" s="33">
        <v>0.84497239355831155</v>
      </c>
      <c r="D18" s="33">
        <v>0.82591098482668701</v>
      </c>
      <c r="E18" s="34">
        <v>0.8</v>
      </c>
      <c r="F18" s="34">
        <v>0.85</v>
      </c>
      <c r="G18" s="33">
        <f t="shared" si="3"/>
        <v>0.8224861967791558</v>
      </c>
      <c r="H18" s="33">
        <f t="shared" si="4"/>
        <v>0.83795549241334344</v>
      </c>
    </row>
    <row r="19" spans="1:8" x14ac:dyDescent="0.45">
      <c r="A19" s="6" t="s">
        <v>20</v>
      </c>
      <c r="B19" s="21" t="s">
        <v>47</v>
      </c>
      <c r="C19" s="33">
        <v>0.82378961834926434</v>
      </c>
      <c r="D19" s="33">
        <v>0.80726097375380101</v>
      </c>
      <c r="E19" s="34">
        <v>0.9</v>
      </c>
      <c r="F19" s="34">
        <v>0.9</v>
      </c>
      <c r="G19" s="33">
        <f t="shared" si="3"/>
        <v>0.86189480917463213</v>
      </c>
      <c r="H19" s="33">
        <f t="shared" si="4"/>
        <v>0.85363048687690046</v>
      </c>
    </row>
    <row r="20" spans="1:8" x14ac:dyDescent="0.45">
      <c r="A20" s="6" t="s">
        <v>21</v>
      </c>
      <c r="B20" s="21" t="s">
        <v>48</v>
      </c>
      <c r="C20" s="33">
        <v>0.97465009387607859</v>
      </c>
      <c r="D20" s="33">
        <v>0.96388467159237801</v>
      </c>
      <c r="E20" s="34">
        <v>0.95</v>
      </c>
      <c r="F20" s="34">
        <v>1</v>
      </c>
      <c r="G20" s="33">
        <f t="shared" si="3"/>
        <v>0.96232504693803933</v>
      </c>
      <c r="H20" s="33">
        <f t="shared" si="4"/>
        <v>0.98194233579618895</v>
      </c>
    </row>
    <row r="21" spans="1:8" x14ac:dyDescent="0.45">
      <c r="A21" s="6" t="s">
        <v>22</v>
      </c>
      <c r="B21" s="21" t="s">
        <v>49</v>
      </c>
      <c r="C21" s="33">
        <v>0.90169525929291461</v>
      </c>
      <c r="D21" s="33">
        <v>0.89014831530305794</v>
      </c>
      <c r="E21" s="34">
        <v>0.95</v>
      </c>
      <c r="F21" s="34">
        <v>0.95</v>
      </c>
      <c r="G21" s="33">
        <f t="shared" si="3"/>
        <v>0.92584762964645728</v>
      </c>
      <c r="H21" s="33">
        <f t="shared" si="4"/>
        <v>0.920074157651529</v>
      </c>
    </row>
    <row r="22" spans="1:8" x14ac:dyDescent="0.45">
      <c r="A22" s="6" t="s">
        <v>23</v>
      </c>
      <c r="B22" s="21" t="s">
        <v>50</v>
      </c>
      <c r="C22" s="33">
        <v>0.98249693606702992</v>
      </c>
      <c r="D22" s="33">
        <v>0.96226792370337877</v>
      </c>
      <c r="E22" s="34" t="s">
        <v>65</v>
      </c>
      <c r="F22" s="34" t="s">
        <v>65</v>
      </c>
      <c r="G22" s="33">
        <f t="shared" si="3"/>
        <v>0.98249693606702992</v>
      </c>
      <c r="H22" s="33">
        <f t="shared" si="4"/>
        <v>0.96226792370337877</v>
      </c>
    </row>
    <row r="23" spans="1:8" x14ac:dyDescent="0.45">
      <c r="A23" s="6" t="s">
        <v>24</v>
      </c>
      <c r="B23" s="21" t="s">
        <v>51</v>
      </c>
      <c r="C23" s="33">
        <v>0.8927250421094256</v>
      </c>
      <c r="D23" s="33">
        <v>0.88068723039184071</v>
      </c>
      <c r="E23" s="34">
        <v>0.95</v>
      </c>
      <c r="F23" s="34">
        <v>0.95</v>
      </c>
      <c r="G23" s="33">
        <f t="shared" si="3"/>
        <v>0.92136252105471272</v>
      </c>
      <c r="H23" s="33">
        <f t="shared" si="4"/>
        <v>0.91534361519592033</v>
      </c>
    </row>
    <row r="24" spans="1:8" x14ac:dyDescent="0.45">
      <c r="A24" s="6" t="s">
        <v>25</v>
      </c>
      <c r="B24" s="21" t="s">
        <v>52</v>
      </c>
      <c r="C24" s="33">
        <v>0.91219232010489681</v>
      </c>
      <c r="D24" s="33">
        <v>0.91556963498759136</v>
      </c>
      <c r="E24" s="34">
        <v>1.05</v>
      </c>
      <c r="F24" s="34">
        <v>1.05</v>
      </c>
      <c r="G24" s="33">
        <f t="shared" si="3"/>
        <v>0.98109616005244837</v>
      </c>
      <c r="H24" s="33">
        <f t="shared" si="4"/>
        <v>0.98278481749379565</v>
      </c>
    </row>
    <row r="25" spans="1:8" x14ac:dyDescent="0.45">
      <c r="A25" s="6" t="s">
        <v>26</v>
      </c>
      <c r="B25" s="21" t="s">
        <v>53</v>
      </c>
      <c r="C25" s="33">
        <v>1.0177614823084606</v>
      </c>
      <c r="D25" s="33">
        <v>1.0036973270137071</v>
      </c>
      <c r="E25" s="34">
        <v>1.05</v>
      </c>
      <c r="F25" s="34">
        <v>1.05</v>
      </c>
      <c r="G25" s="33">
        <f t="shared" si="3"/>
        <v>1.0338807411542303</v>
      </c>
      <c r="H25" s="33">
        <f t="shared" si="4"/>
        <v>1.0268486635068537</v>
      </c>
    </row>
    <row r="26" spans="1:8" x14ac:dyDescent="0.45">
      <c r="A26" s="6" t="s">
        <v>27</v>
      </c>
      <c r="B26" s="21" t="s">
        <v>54</v>
      </c>
      <c r="C26" s="33">
        <v>0.93579719106169845</v>
      </c>
      <c r="D26" s="33">
        <v>0.92659192638535681</v>
      </c>
      <c r="E26" s="34">
        <v>0.95</v>
      </c>
      <c r="F26" s="34">
        <v>0.95</v>
      </c>
      <c r="G26" s="33">
        <f t="shared" si="3"/>
        <v>0.9428985955308492</v>
      </c>
      <c r="H26" s="33">
        <f t="shared" si="4"/>
        <v>0.93829596319267838</v>
      </c>
    </row>
    <row r="27" spans="1:8" x14ac:dyDescent="0.45">
      <c r="A27" s="6" t="s">
        <v>28</v>
      </c>
      <c r="B27" s="21" t="s">
        <v>37</v>
      </c>
      <c r="C27" s="33">
        <v>1.0663522553431179</v>
      </c>
      <c r="D27" s="33">
        <v>1.048117653437127</v>
      </c>
      <c r="E27" s="34">
        <v>1.1499999999999999</v>
      </c>
      <c r="F27" s="34">
        <v>1.1499999999999999</v>
      </c>
      <c r="G27" s="33">
        <f t="shared" si="3"/>
        <v>1.1081761276715589</v>
      </c>
      <c r="H27" s="33">
        <f t="shared" si="4"/>
        <v>1.0990588267185635</v>
      </c>
    </row>
    <row r="28" spans="1:8" x14ac:dyDescent="0.45">
      <c r="A28" s="6" t="s">
        <v>29</v>
      </c>
      <c r="B28" s="21" t="s">
        <v>55</v>
      </c>
      <c r="C28" s="33">
        <v>0.87885600974494305</v>
      </c>
      <c r="D28" s="33">
        <v>0.86568354456761532</v>
      </c>
      <c r="E28" s="34">
        <v>0.9</v>
      </c>
      <c r="F28" s="34">
        <v>0.95</v>
      </c>
      <c r="G28" s="33">
        <f t="shared" si="3"/>
        <v>0.88942800487247153</v>
      </c>
      <c r="H28" s="33">
        <f t="shared" si="4"/>
        <v>0.90784177228380769</v>
      </c>
    </row>
    <row r="29" spans="1:8" x14ac:dyDescent="0.45">
      <c r="A29" s="6" t="s">
        <v>30</v>
      </c>
      <c r="B29" s="21" t="s">
        <v>56</v>
      </c>
      <c r="C29" s="33">
        <v>0.89737403966762719</v>
      </c>
      <c r="D29" s="33">
        <v>0.8790108592816932</v>
      </c>
      <c r="E29" s="34">
        <v>0.95</v>
      </c>
      <c r="F29" s="34">
        <v>0.95</v>
      </c>
      <c r="G29" s="33">
        <f t="shared" si="3"/>
        <v>0.92368701983381363</v>
      </c>
      <c r="H29" s="33">
        <f t="shared" si="4"/>
        <v>0.91450542964084658</v>
      </c>
    </row>
    <row r="30" spans="1:8" x14ac:dyDescent="0.45">
      <c r="A30" s="6" t="s">
        <v>31</v>
      </c>
      <c r="B30" s="21" t="s">
        <v>57</v>
      </c>
      <c r="C30" s="33">
        <v>0.82948435931460662</v>
      </c>
      <c r="D30" s="33">
        <v>0.81272605322858271</v>
      </c>
      <c r="E30" s="34">
        <v>0.85</v>
      </c>
      <c r="F30" s="34">
        <v>0.85</v>
      </c>
      <c r="G30" s="33">
        <f t="shared" si="3"/>
        <v>0.83974217965730324</v>
      </c>
      <c r="H30" s="33">
        <f t="shared" si="4"/>
        <v>0.83136302661429129</v>
      </c>
    </row>
    <row r="31" spans="1:8" ht="15" thickBot="1" x14ac:dyDescent="0.5">
      <c r="A31" s="5" t="s">
        <v>1</v>
      </c>
      <c r="B31" s="19"/>
      <c r="C31" s="32">
        <f>AVERAGE(C16:C30)</f>
        <v>0.9114082611044122</v>
      </c>
      <c r="D31" s="32">
        <f t="shared" ref="D31:H31" si="5">AVERAGE(D16:D30)</f>
        <v>0.89821474806099733</v>
      </c>
      <c r="E31" s="31">
        <f t="shared" si="5"/>
        <v>0.9464285714285714</v>
      </c>
      <c r="F31" s="31">
        <f t="shared" si="5"/>
        <v>0.95714285714285707</v>
      </c>
      <c r="G31" s="31">
        <f t="shared" si="5"/>
        <v>0.93012069508777373</v>
      </c>
      <c r="H31" s="31">
        <f t="shared" si="5"/>
        <v>0.9278496381539445</v>
      </c>
    </row>
    <row r="32" spans="1:8" x14ac:dyDescent="0.45">
      <c r="B32" s="21"/>
    </row>
    <row r="33" spans="1:8" ht="15" thickBot="1" x14ac:dyDescent="0.5">
      <c r="B33" s="21"/>
    </row>
    <row r="34" spans="1:8" ht="15" thickBot="1" x14ac:dyDescent="0.5">
      <c r="C34" s="29">
        <v>45443</v>
      </c>
      <c r="D34" s="29">
        <v>45565</v>
      </c>
      <c r="E34" s="28">
        <v>45443</v>
      </c>
      <c r="F34" s="28">
        <v>45565</v>
      </c>
      <c r="G34" s="29">
        <v>45443</v>
      </c>
      <c r="H34" s="29">
        <v>45565</v>
      </c>
    </row>
    <row r="35" spans="1:8" x14ac:dyDescent="0.45">
      <c r="A35" s="3" t="s">
        <v>3</v>
      </c>
      <c r="B35" s="17" t="s">
        <v>36</v>
      </c>
      <c r="C35" s="30" t="s">
        <v>62</v>
      </c>
      <c r="D35" s="30" t="s">
        <v>62</v>
      </c>
      <c r="E35" s="27" t="s">
        <v>63</v>
      </c>
      <c r="F35" s="27" t="s">
        <v>63</v>
      </c>
      <c r="G35" s="30" t="s">
        <v>66</v>
      </c>
      <c r="H35" s="30" t="s">
        <v>66</v>
      </c>
    </row>
    <row r="36" spans="1:8" x14ac:dyDescent="0.45">
      <c r="A36" s="7" t="s">
        <v>32</v>
      </c>
      <c r="B36" s="20" t="s">
        <v>58</v>
      </c>
      <c r="C36" s="33">
        <v>0.82918805364407167</v>
      </c>
      <c r="D36" s="33">
        <v>0.82358441908088786</v>
      </c>
      <c r="E36" s="34">
        <v>0.85</v>
      </c>
      <c r="F36" s="34">
        <v>0.85</v>
      </c>
      <c r="G36" s="33">
        <f>AVERAGE(C36,E36)</f>
        <v>0.83959402682203588</v>
      </c>
      <c r="H36" s="33">
        <f>AVERAGE(D36,F36)</f>
        <v>0.83679220954044387</v>
      </c>
    </row>
    <row r="37" spans="1:8" x14ac:dyDescent="0.45">
      <c r="A37" s="7" t="s">
        <v>33</v>
      </c>
      <c r="B37" s="20" t="s">
        <v>59</v>
      </c>
      <c r="C37" s="33">
        <v>0.74464980030632322</v>
      </c>
      <c r="D37" s="33">
        <v>0.7403848152996686</v>
      </c>
      <c r="E37" s="34">
        <v>0.85</v>
      </c>
      <c r="F37" s="34">
        <v>0.85</v>
      </c>
      <c r="G37" s="33">
        <f t="shared" ref="G37:G39" si="6">AVERAGE(C37,E37)</f>
        <v>0.7973249001531616</v>
      </c>
      <c r="H37" s="33">
        <f t="shared" ref="H37:H39" si="7">AVERAGE(D37,F37)</f>
        <v>0.79519240764983423</v>
      </c>
    </row>
    <row r="38" spans="1:8" x14ac:dyDescent="0.45">
      <c r="A38" s="6" t="s">
        <v>34</v>
      </c>
      <c r="B38" s="21" t="s">
        <v>60</v>
      </c>
      <c r="C38" s="33">
        <v>0.83247976724837924</v>
      </c>
      <c r="D38" s="33">
        <v>0.82572771863841377</v>
      </c>
      <c r="E38" s="34">
        <v>0.85</v>
      </c>
      <c r="F38" s="34">
        <v>0.85</v>
      </c>
      <c r="G38" s="33">
        <f t="shared" si="6"/>
        <v>0.84123988362418967</v>
      </c>
      <c r="H38" s="33">
        <f t="shared" si="7"/>
        <v>0.83786385931920693</v>
      </c>
    </row>
    <row r="39" spans="1:8" x14ac:dyDescent="0.45">
      <c r="A39" s="8" t="s">
        <v>35</v>
      </c>
      <c r="B39" s="22" t="s">
        <v>61</v>
      </c>
      <c r="C39" s="37">
        <v>0.86346076191264043</v>
      </c>
      <c r="D39" s="37">
        <v>0.84003961073239974</v>
      </c>
      <c r="E39" s="35">
        <v>0.85</v>
      </c>
      <c r="F39" s="35">
        <v>0.85</v>
      </c>
      <c r="G39" s="37">
        <f t="shared" si="6"/>
        <v>0.85673038095632026</v>
      </c>
      <c r="H39" s="37">
        <f t="shared" si="7"/>
        <v>0.84501980536619992</v>
      </c>
    </row>
    <row r="40" spans="1:8" ht="15" thickBot="1" x14ac:dyDescent="0.5">
      <c r="A40" s="9" t="s">
        <v>1</v>
      </c>
      <c r="B40" s="23"/>
      <c r="C40" s="38">
        <f>AVERAGE(C36:C39)</f>
        <v>0.81744459577785367</v>
      </c>
      <c r="D40" s="38">
        <f t="shared" ref="D40:H40" si="8">AVERAGE(D36:D39)</f>
        <v>0.80743414093784249</v>
      </c>
      <c r="E40" s="36">
        <f t="shared" si="8"/>
        <v>0.85</v>
      </c>
      <c r="F40" s="36">
        <f t="shared" si="8"/>
        <v>0.85</v>
      </c>
      <c r="G40" s="38">
        <f t="shared" si="8"/>
        <v>0.83372229788892693</v>
      </c>
      <c r="H40" s="38">
        <f t="shared" si="8"/>
        <v>0.82871707046892129</v>
      </c>
    </row>
    <row r="41" spans="1:8" x14ac:dyDescent="0.45">
      <c r="B41" s="21"/>
    </row>
    <row r="42" spans="1:8" ht="15" thickBot="1" x14ac:dyDescent="0.5">
      <c r="A42" s="6"/>
      <c r="B42" s="21"/>
    </row>
    <row r="43" spans="1:8" ht="15" thickBot="1" x14ac:dyDescent="0.5">
      <c r="A43" s="6"/>
      <c r="B43" s="21"/>
      <c r="C43" s="29">
        <v>45443</v>
      </c>
      <c r="D43" s="29">
        <v>45565</v>
      </c>
      <c r="E43" s="28">
        <v>45443</v>
      </c>
      <c r="F43" s="28">
        <v>45565</v>
      </c>
      <c r="G43" s="29">
        <v>45443</v>
      </c>
      <c r="H43" s="29">
        <v>45565</v>
      </c>
    </row>
    <row r="44" spans="1:8" x14ac:dyDescent="0.45">
      <c r="A44" s="3" t="s">
        <v>4</v>
      </c>
      <c r="B44" s="17" t="s">
        <v>36</v>
      </c>
      <c r="C44" s="30" t="s">
        <v>62</v>
      </c>
      <c r="D44" s="30" t="s">
        <v>62</v>
      </c>
      <c r="E44" s="27" t="s">
        <v>63</v>
      </c>
      <c r="F44" s="27" t="s">
        <v>63</v>
      </c>
      <c r="G44" s="30" t="s">
        <v>66</v>
      </c>
      <c r="H44" s="30" t="s">
        <v>66</v>
      </c>
    </row>
    <row r="45" spans="1:8" x14ac:dyDescent="0.45">
      <c r="A45" s="2" t="s">
        <v>12</v>
      </c>
      <c r="B45" s="16" t="s">
        <v>39</v>
      </c>
      <c r="C45" s="33">
        <f>_xlfn.XLOOKUP($B45, $B$5:$B$39, C$5:C$39)</f>
        <v>0.85877409999999998</v>
      </c>
      <c r="D45" s="33">
        <f>_xlfn.XLOOKUP($B45, $B$5:$B$39, D$5:D$39)</f>
        <v>0.86025260000000003</v>
      </c>
      <c r="E45" s="34" t="str">
        <f>_xlfn.XLOOKUP($B45, $B$5:$B$39, E$5:E$39)</f>
        <v>n/a</v>
      </c>
      <c r="F45" s="34" t="str">
        <f>_xlfn.XLOOKUP($B45, $B$5:$B$39, F$5:F$39)</f>
        <v>n/a</v>
      </c>
      <c r="G45" s="33">
        <f>AVERAGE(C45,E45)</f>
        <v>0.85877409999999998</v>
      </c>
      <c r="H45" s="33">
        <f>AVERAGE(D45,F45)</f>
        <v>0.86025260000000003</v>
      </c>
    </row>
    <row r="46" spans="1:8" x14ac:dyDescent="0.45">
      <c r="A46" s="2" t="s">
        <v>13</v>
      </c>
      <c r="B46" s="16" t="s">
        <v>40</v>
      </c>
      <c r="C46" s="33">
        <f t="shared" ref="C46:C63" si="9">_xlfn.XLOOKUP($B46, $B$5:$B$39, C$5:C$39)</f>
        <v>0.71881010000000001</v>
      </c>
      <c r="D46" s="33">
        <f t="shared" ref="D46:E63" si="10">_xlfn.XLOOKUP($B46, $B$5:$B$39, D$5:D$39)</f>
        <v>0.72213530000000004</v>
      </c>
      <c r="E46" s="34">
        <f t="shared" si="10"/>
        <v>0.75</v>
      </c>
      <c r="F46" s="34">
        <f t="shared" ref="F46:F63" si="11">_xlfn.XLOOKUP($B46, $B$5:$B$39, F$5:F$39)</f>
        <v>0.75</v>
      </c>
      <c r="G46" s="33">
        <f t="shared" ref="G46:G63" si="12">AVERAGE(C46,E46)</f>
        <v>0.73440505</v>
      </c>
      <c r="H46" s="33">
        <f t="shared" ref="H46:H63" si="13">AVERAGE(D46,F46)</f>
        <v>0.73606765000000007</v>
      </c>
    </row>
    <row r="47" spans="1:8" x14ac:dyDescent="0.45">
      <c r="A47" s="2" t="s">
        <v>15</v>
      </c>
      <c r="B47" s="16" t="s">
        <v>42</v>
      </c>
      <c r="C47" s="33">
        <f t="shared" si="9"/>
        <v>0.72239589999999998</v>
      </c>
      <c r="D47" s="33">
        <f t="shared" si="10"/>
        <v>0.71326460000000003</v>
      </c>
      <c r="E47" s="34">
        <f t="shared" si="10"/>
        <v>0.7</v>
      </c>
      <c r="F47" s="34">
        <f t="shared" si="11"/>
        <v>0.75</v>
      </c>
      <c r="G47" s="33">
        <f t="shared" si="12"/>
        <v>0.71119794999999997</v>
      </c>
      <c r="H47" s="33">
        <f t="shared" si="13"/>
        <v>0.73163230000000001</v>
      </c>
    </row>
    <row r="48" spans="1:8" x14ac:dyDescent="0.45">
      <c r="A48" s="2" t="s">
        <v>16</v>
      </c>
      <c r="B48" s="16" t="s">
        <v>43</v>
      </c>
      <c r="C48" s="33">
        <f t="shared" si="9"/>
        <v>0.69190260000000003</v>
      </c>
      <c r="D48" s="33">
        <f t="shared" si="10"/>
        <v>0.68950619999999996</v>
      </c>
      <c r="E48" s="34" t="str">
        <f t="shared" si="10"/>
        <v>n/a</v>
      </c>
      <c r="F48" s="34" t="str">
        <f t="shared" si="11"/>
        <v>n/a</v>
      </c>
      <c r="G48" s="33">
        <f t="shared" si="12"/>
        <v>0.69190260000000003</v>
      </c>
      <c r="H48" s="33">
        <f t="shared" si="13"/>
        <v>0.68950619999999996</v>
      </c>
    </row>
    <row r="49" spans="1:8" x14ac:dyDescent="0.45">
      <c r="A49" s="2" t="s">
        <v>17</v>
      </c>
      <c r="B49" s="16" t="s">
        <v>44</v>
      </c>
      <c r="C49" s="33">
        <f t="shared" si="9"/>
        <v>0.87370040181842501</v>
      </c>
      <c r="D49" s="33">
        <f t="shared" si="10"/>
        <v>0.86921718245606283</v>
      </c>
      <c r="E49" s="34">
        <f t="shared" si="10"/>
        <v>0.9</v>
      </c>
      <c r="F49" s="34">
        <f t="shared" si="11"/>
        <v>0.9</v>
      </c>
      <c r="G49" s="33">
        <f t="shared" si="12"/>
        <v>0.88685020090921252</v>
      </c>
      <c r="H49" s="33">
        <f t="shared" si="13"/>
        <v>0.88460859122803148</v>
      </c>
    </row>
    <row r="50" spans="1:8" x14ac:dyDescent="0.45">
      <c r="A50" s="2" t="s">
        <v>18</v>
      </c>
      <c r="B50" s="16" t="s">
        <v>45</v>
      </c>
      <c r="C50" s="33">
        <f t="shared" si="9"/>
        <v>0.83927651394938352</v>
      </c>
      <c r="D50" s="33">
        <f t="shared" si="10"/>
        <v>0.82244693998608054</v>
      </c>
      <c r="E50" s="34">
        <f t="shared" si="10"/>
        <v>0.9</v>
      </c>
      <c r="F50" s="34">
        <f t="shared" si="11"/>
        <v>0.9</v>
      </c>
      <c r="G50" s="33">
        <f t="shared" si="12"/>
        <v>0.86963825697469177</v>
      </c>
      <c r="H50" s="33">
        <f t="shared" si="13"/>
        <v>0.86122346999304034</v>
      </c>
    </row>
    <row r="51" spans="1:8" x14ac:dyDescent="0.45">
      <c r="A51" s="2" t="s">
        <v>19</v>
      </c>
      <c r="B51" s="16" t="s">
        <v>46</v>
      </c>
      <c r="C51" s="33">
        <f t="shared" si="9"/>
        <v>0.84497239355831155</v>
      </c>
      <c r="D51" s="33">
        <f t="shared" si="10"/>
        <v>0.82591098482668701</v>
      </c>
      <c r="E51" s="34">
        <f t="shared" si="10"/>
        <v>0.8</v>
      </c>
      <c r="F51" s="34">
        <f t="shared" si="11"/>
        <v>0.85</v>
      </c>
      <c r="G51" s="33">
        <f t="shared" si="12"/>
        <v>0.8224861967791558</v>
      </c>
      <c r="H51" s="33">
        <f t="shared" si="13"/>
        <v>0.83795549241334344</v>
      </c>
    </row>
    <row r="52" spans="1:8" x14ac:dyDescent="0.45">
      <c r="A52" s="2" t="s">
        <v>20</v>
      </c>
      <c r="B52" s="16" t="s">
        <v>47</v>
      </c>
      <c r="C52" s="33">
        <f t="shared" si="9"/>
        <v>0.82378961834926434</v>
      </c>
      <c r="D52" s="33">
        <f t="shared" si="10"/>
        <v>0.80726097375380101</v>
      </c>
      <c r="E52" s="34">
        <f t="shared" si="10"/>
        <v>0.9</v>
      </c>
      <c r="F52" s="34">
        <f t="shared" si="11"/>
        <v>0.9</v>
      </c>
      <c r="G52" s="33">
        <f t="shared" si="12"/>
        <v>0.86189480917463213</v>
      </c>
      <c r="H52" s="33">
        <f t="shared" si="13"/>
        <v>0.85363048687690046</v>
      </c>
    </row>
    <row r="53" spans="1:8" x14ac:dyDescent="0.45">
      <c r="A53" s="2" t="s">
        <v>21</v>
      </c>
      <c r="B53" s="16" t="s">
        <v>48</v>
      </c>
      <c r="C53" s="33">
        <f t="shared" si="9"/>
        <v>0.97465009387607859</v>
      </c>
      <c r="D53" s="33">
        <f t="shared" si="10"/>
        <v>0.96388467159237801</v>
      </c>
      <c r="E53" s="34">
        <f t="shared" si="10"/>
        <v>0.95</v>
      </c>
      <c r="F53" s="34">
        <f t="shared" si="11"/>
        <v>1</v>
      </c>
      <c r="G53" s="33">
        <f t="shared" si="12"/>
        <v>0.96232504693803933</v>
      </c>
      <c r="H53" s="33">
        <f t="shared" si="13"/>
        <v>0.98194233579618895</v>
      </c>
    </row>
    <row r="54" spans="1:8" x14ac:dyDescent="0.45">
      <c r="A54" s="2" t="s">
        <v>22</v>
      </c>
      <c r="B54" s="16" t="s">
        <v>49</v>
      </c>
      <c r="C54" s="33">
        <f t="shared" si="9"/>
        <v>0.90169525929291461</v>
      </c>
      <c r="D54" s="33">
        <f t="shared" si="10"/>
        <v>0.89014831530305794</v>
      </c>
      <c r="E54" s="34">
        <f t="shared" si="10"/>
        <v>0.95</v>
      </c>
      <c r="F54" s="34">
        <f t="shared" si="11"/>
        <v>0.95</v>
      </c>
      <c r="G54" s="33">
        <f t="shared" si="12"/>
        <v>0.92584762964645728</v>
      </c>
      <c r="H54" s="33">
        <f t="shared" si="13"/>
        <v>0.920074157651529</v>
      </c>
    </row>
    <row r="55" spans="1:8" x14ac:dyDescent="0.45">
      <c r="A55" s="2" t="s">
        <v>23</v>
      </c>
      <c r="B55" s="16" t="s">
        <v>50</v>
      </c>
      <c r="C55" s="33">
        <f t="shared" si="9"/>
        <v>0.98249693606702992</v>
      </c>
      <c r="D55" s="33">
        <f t="shared" si="10"/>
        <v>0.96226792370337877</v>
      </c>
      <c r="E55" s="34" t="str">
        <f t="shared" si="10"/>
        <v>NMF</v>
      </c>
      <c r="F55" s="34" t="str">
        <f t="shared" si="11"/>
        <v>NMF</v>
      </c>
      <c r="G55" s="33">
        <f t="shared" si="12"/>
        <v>0.98249693606702992</v>
      </c>
      <c r="H55" s="33">
        <f t="shared" si="13"/>
        <v>0.96226792370337877</v>
      </c>
    </row>
    <row r="56" spans="1:8" x14ac:dyDescent="0.45">
      <c r="A56" s="2" t="s">
        <v>24</v>
      </c>
      <c r="B56" s="16" t="s">
        <v>51</v>
      </c>
      <c r="C56" s="33">
        <f t="shared" si="9"/>
        <v>0.8927250421094256</v>
      </c>
      <c r="D56" s="33">
        <f t="shared" si="10"/>
        <v>0.88068723039184071</v>
      </c>
      <c r="E56" s="34">
        <f t="shared" si="10"/>
        <v>0.95</v>
      </c>
      <c r="F56" s="34">
        <f t="shared" si="11"/>
        <v>0.95</v>
      </c>
      <c r="G56" s="33">
        <f t="shared" si="12"/>
        <v>0.92136252105471272</v>
      </c>
      <c r="H56" s="33">
        <f t="shared" si="13"/>
        <v>0.91534361519592033</v>
      </c>
    </row>
    <row r="57" spans="1:8" x14ac:dyDescent="0.45">
      <c r="A57" s="2" t="s">
        <v>25</v>
      </c>
      <c r="B57" s="16" t="s">
        <v>52</v>
      </c>
      <c r="C57" s="33">
        <f t="shared" si="9"/>
        <v>0.91219232010489681</v>
      </c>
      <c r="D57" s="33">
        <f t="shared" si="10"/>
        <v>0.91556963498759136</v>
      </c>
      <c r="E57" s="34">
        <f t="shared" si="10"/>
        <v>1.05</v>
      </c>
      <c r="F57" s="34">
        <f t="shared" si="11"/>
        <v>1.05</v>
      </c>
      <c r="G57" s="33">
        <f t="shared" si="12"/>
        <v>0.98109616005244837</v>
      </c>
      <c r="H57" s="33">
        <f t="shared" si="13"/>
        <v>0.98278481749379565</v>
      </c>
    </row>
    <row r="58" spans="1:8" x14ac:dyDescent="0.45">
      <c r="A58" s="2" t="s">
        <v>26</v>
      </c>
      <c r="B58" s="16" t="s">
        <v>53</v>
      </c>
      <c r="C58" s="33">
        <f t="shared" si="9"/>
        <v>1.0177614823084606</v>
      </c>
      <c r="D58" s="33">
        <f t="shared" si="10"/>
        <v>1.0036973270137071</v>
      </c>
      <c r="E58" s="34">
        <f t="shared" si="10"/>
        <v>1.05</v>
      </c>
      <c r="F58" s="34">
        <f t="shared" si="11"/>
        <v>1.05</v>
      </c>
      <c r="G58" s="33">
        <f t="shared" si="12"/>
        <v>1.0338807411542303</v>
      </c>
      <c r="H58" s="33">
        <f t="shared" si="13"/>
        <v>1.0268486635068537</v>
      </c>
    </row>
    <row r="59" spans="1:8" x14ac:dyDescent="0.45">
      <c r="A59" s="2" t="s">
        <v>27</v>
      </c>
      <c r="B59" s="16" t="s">
        <v>54</v>
      </c>
      <c r="C59" s="33">
        <f t="shared" si="9"/>
        <v>0.93579719106169845</v>
      </c>
      <c r="D59" s="33">
        <f t="shared" si="10"/>
        <v>0.92659192638535681</v>
      </c>
      <c r="E59" s="34">
        <f t="shared" si="10"/>
        <v>0.95</v>
      </c>
      <c r="F59" s="34">
        <f t="shared" si="11"/>
        <v>0.95</v>
      </c>
      <c r="G59" s="33">
        <f t="shared" si="12"/>
        <v>0.9428985955308492</v>
      </c>
      <c r="H59" s="33">
        <f t="shared" si="13"/>
        <v>0.93829596319267838</v>
      </c>
    </row>
    <row r="60" spans="1:8" x14ac:dyDescent="0.45">
      <c r="A60" s="2" t="s">
        <v>28</v>
      </c>
      <c r="B60" s="21" t="s">
        <v>37</v>
      </c>
      <c r="C60" s="33">
        <f t="shared" si="9"/>
        <v>1.0663522553431179</v>
      </c>
      <c r="D60" s="33">
        <f t="shared" si="10"/>
        <v>1.048117653437127</v>
      </c>
      <c r="E60" s="34">
        <f t="shared" si="10"/>
        <v>1.1499999999999999</v>
      </c>
      <c r="F60" s="34">
        <f t="shared" si="11"/>
        <v>1.1499999999999999</v>
      </c>
      <c r="G60" s="33">
        <f t="shared" si="12"/>
        <v>1.1081761276715589</v>
      </c>
      <c r="H60" s="33">
        <f t="shared" si="13"/>
        <v>1.0990588267185635</v>
      </c>
    </row>
    <row r="61" spans="1:8" x14ac:dyDescent="0.45">
      <c r="A61" s="2" t="s">
        <v>29</v>
      </c>
      <c r="B61" s="16" t="s">
        <v>55</v>
      </c>
      <c r="C61" s="33">
        <f t="shared" si="9"/>
        <v>0.87885600974494305</v>
      </c>
      <c r="D61" s="33">
        <f t="shared" si="10"/>
        <v>0.86568354456761532</v>
      </c>
      <c r="E61" s="34">
        <f t="shared" si="10"/>
        <v>0.9</v>
      </c>
      <c r="F61" s="34">
        <f t="shared" si="11"/>
        <v>0.95</v>
      </c>
      <c r="G61" s="33">
        <f t="shared" si="12"/>
        <v>0.88942800487247153</v>
      </c>
      <c r="H61" s="33">
        <f t="shared" si="13"/>
        <v>0.90784177228380769</v>
      </c>
    </row>
    <row r="62" spans="1:8" x14ac:dyDescent="0.45">
      <c r="A62" s="2" t="s">
        <v>30</v>
      </c>
      <c r="B62" s="16" t="s">
        <v>56</v>
      </c>
      <c r="C62" s="33">
        <f t="shared" si="9"/>
        <v>0.89737403966762719</v>
      </c>
      <c r="D62" s="33">
        <f t="shared" si="10"/>
        <v>0.8790108592816932</v>
      </c>
      <c r="E62" s="34">
        <f t="shared" si="10"/>
        <v>0.95</v>
      </c>
      <c r="F62" s="34">
        <f t="shared" si="11"/>
        <v>0.95</v>
      </c>
      <c r="G62" s="33">
        <f t="shared" si="12"/>
        <v>0.92368701983381363</v>
      </c>
      <c r="H62" s="33">
        <f t="shared" si="13"/>
        <v>0.91450542964084658</v>
      </c>
    </row>
    <row r="63" spans="1:8" x14ac:dyDescent="0.45">
      <c r="A63" s="10" t="s">
        <v>31</v>
      </c>
      <c r="B63" s="16" t="s">
        <v>57</v>
      </c>
      <c r="C63" s="37">
        <f t="shared" si="9"/>
        <v>0.82948435931460662</v>
      </c>
      <c r="D63" s="37">
        <f t="shared" si="10"/>
        <v>0.81272605322858271</v>
      </c>
      <c r="E63" s="35">
        <f t="shared" si="10"/>
        <v>0.85</v>
      </c>
      <c r="F63" s="35">
        <f t="shared" si="11"/>
        <v>0.85</v>
      </c>
      <c r="G63" s="37">
        <f t="shared" si="12"/>
        <v>0.83974217965730324</v>
      </c>
      <c r="H63" s="37">
        <f t="shared" si="13"/>
        <v>0.83136302661429129</v>
      </c>
    </row>
    <row r="64" spans="1:8" ht="15" thickBot="1" x14ac:dyDescent="0.5">
      <c r="A64" s="9" t="s">
        <v>1</v>
      </c>
      <c r="B64" s="19"/>
      <c r="C64" s="38">
        <f>AVERAGE(C60:C63)</f>
        <v>0.9180166660175737</v>
      </c>
      <c r="D64" s="38">
        <f t="shared" ref="D64" si="14">AVERAGE(D60:D63)</f>
        <v>0.90138452762875465</v>
      </c>
      <c r="E64" s="36">
        <f t="shared" ref="E64" si="15">AVERAGE(E60:E63)</f>
        <v>0.96250000000000002</v>
      </c>
      <c r="F64" s="36">
        <f t="shared" ref="F64" si="16">AVERAGE(F60:F63)</f>
        <v>0.97499999999999998</v>
      </c>
      <c r="G64" s="38">
        <f t="shared" ref="G64" si="17">AVERAGE(G60:G63)</f>
        <v>0.94025833300878681</v>
      </c>
      <c r="H64" s="38">
        <f t="shared" ref="H64" si="18">AVERAGE(H60:H63)</f>
        <v>0.93819226381437726</v>
      </c>
    </row>
    <row r="65" spans="1:8" x14ac:dyDescent="0.45">
      <c r="B65" s="21"/>
    </row>
    <row r="66" spans="1:8" ht="15" thickBot="1" x14ac:dyDescent="0.5">
      <c r="B66" s="21"/>
    </row>
    <row r="67" spans="1:8" ht="15" thickBot="1" x14ac:dyDescent="0.5">
      <c r="A67" s="6"/>
      <c r="C67" s="29">
        <v>45443</v>
      </c>
      <c r="D67" s="29">
        <v>45565</v>
      </c>
      <c r="E67" s="28">
        <v>45443</v>
      </c>
      <c r="F67" s="28">
        <v>45565</v>
      </c>
      <c r="G67" s="29">
        <v>45443</v>
      </c>
      <c r="H67" s="29">
        <v>45565</v>
      </c>
    </row>
    <row r="68" spans="1:8" x14ac:dyDescent="0.45">
      <c r="A68" s="3" t="s">
        <v>5</v>
      </c>
      <c r="B68" s="17" t="s">
        <v>36</v>
      </c>
      <c r="C68" s="30" t="s">
        <v>62</v>
      </c>
      <c r="D68" s="30" t="s">
        <v>62</v>
      </c>
      <c r="E68" s="27" t="s">
        <v>63</v>
      </c>
      <c r="F68" s="27" t="s">
        <v>63</v>
      </c>
      <c r="G68" s="30" t="s">
        <v>66</v>
      </c>
      <c r="H68" s="30" t="s">
        <v>66</v>
      </c>
    </row>
    <row r="69" spans="1:8" x14ac:dyDescent="0.45">
      <c r="A69" s="2" t="s">
        <v>11</v>
      </c>
      <c r="B69" s="16" t="s">
        <v>38</v>
      </c>
      <c r="C69" s="33">
        <f>_xlfn.XLOOKUP($B69, $B$5:$B$39, C$5:C$39)</f>
        <v>1.15571</v>
      </c>
      <c r="D69" s="33">
        <f>_xlfn.XLOOKUP($B69, $B$5:$B$39, D$5:D$39)</f>
        <v>1.1329959999999999</v>
      </c>
      <c r="E69" s="34" t="str">
        <f>_xlfn.XLOOKUP($B69, $B$5:$B$39, E$5:E$39)</f>
        <v>n/a</v>
      </c>
      <c r="F69" s="34" t="str">
        <f>_xlfn.XLOOKUP($B69, $B$5:$B$39, F$5:F$39)</f>
        <v>n/a</v>
      </c>
      <c r="G69" s="33">
        <f>AVERAGE(C69,E69)</f>
        <v>1.15571</v>
      </c>
      <c r="H69" s="33">
        <f>AVERAGE(D69,F69)</f>
        <v>1.1329959999999999</v>
      </c>
    </row>
    <row r="70" spans="1:8" x14ac:dyDescent="0.45">
      <c r="A70" s="2" t="s">
        <v>12</v>
      </c>
      <c r="B70" s="16" t="s">
        <v>39</v>
      </c>
      <c r="C70" s="33">
        <f t="shared" ref="C70:C76" si="19">_xlfn.XLOOKUP($B70, $B$5:$B$39, C$5:C$39)</f>
        <v>0.85877409999999998</v>
      </c>
      <c r="D70" s="33">
        <f t="shared" ref="D70:E76" si="20">_xlfn.XLOOKUP($B70, $B$5:$B$39, D$5:D$39)</f>
        <v>0.86025260000000003</v>
      </c>
      <c r="E70" s="34" t="str">
        <f t="shared" si="20"/>
        <v>n/a</v>
      </c>
      <c r="F70" s="34" t="str">
        <f t="shared" ref="F70:F76" si="21">_xlfn.XLOOKUP($B70, $B$5:$B$39, F$5:F$39)</f>
        <v>n/a</v>
      </c>
      <c r="G70" s="33">
        <f t="shared" ref="G70:G76" si="22">AVERAGE(C70,E70)</f>
        <v>0.85877409999999998</v>
      </c>
      <c r="H70" s="33">
        <f t="shared" ref="H70:H76" si="23">AVERAGE(D70,F70)</f>
        <v>0.86025260000000003</v>
      </c>
    </row>
    <row r="71" spans="1:8" x14ac:dyDescent="0.45">
      <c r="A71" s="2" t="s">
        <v>14</v>
      </c>
      <c r="B71" s="16" t="s">
        <v>41</v>
      </c>
      <c r="C71" s="33">
        <f t="shared" si="19"/>
        <v>0.93412499999999998</v>
      </c>
      <c r="D71" s="33">
        <f t="shared" si="20"/>
        <v>0.91590280000000002</v>
      </c>
      <c r="E71" s="34">
        <f t="shared" si="20"/>
        <v>0.85</v>
      </c>
      <c r="F71" s="34">
        <f t="shared" si="21"/>
        <v>0.85</v>
      </c>
      <c r="G71" s="33">
        <f t="shared" si="22"/>
        <v>0.89206249999999998</v>
      </c>
      <c r="H71" s="33">
        <f t="shared" si="23"/>
        <v>0.88295140000000005</v>
      </c>
    </row>
    <row r="72" spans="1:8" x14ac:dyDescent="0.45">
      <c r="A72" s="2" t="s">
        <v>15</v>
      </c>
      <c r="B72" s="16" t="s">
        <v>42</v>
      </c>
      <c r="C72" s="33">
        <f t="shared" si="19"/>
        <v>0.72239589999999998</v>
      </c>
      <c r="D72" s="33">
        <f t="shared" si="20"/>
        <v>0.71326460000000003</v>
      </c>
      <c r="E72" s="34">
        <f t="shared" si="20"/>
        <v>0.7</v>
      </c>
      <c r="F72" s="34">
        <f t="shared" si="21"/>
        <v>0.75</v>
      </c>
      <c r="G72" s="33">
        <f t="shared" si="22"/>
        <v>0.71119794999999997</v>
      </c>
      <c r="H72" s="33">
        <f t="shared" si="23"/>
        <v>0.73163230000000001</v>
      </c>
    </row>
    <row r="73" spans="1:8" x14ac:dyDescent="0.45">
      <c r="A73" s="2" t="s">
        <v>32</v>
      </c>
      <c r="B73" s="16" t="s">
        <v>58</v>
      </c>
      <c r="C73" s="33">
        <f t="shared" si="19"/>
        <v>0.82918805364407167</v>
      </c>
      <c r="D73" s="33">
        <f t="shared" si="20"/>
        <v>0.82358441908088786</v>
      </c>
      <c r="E73" s="34">
        <f t="shared" si="20"/>
        <v>0.85</v>
      </c>
      <c r="F73" s="34">
        <f t="shared" si="21"/>
        <v>0.85</v>
      </c>
      <c r="G73" s="33">
        <f t="shared" si="22"/>
        <v>0.83959402682203588</v>
      </c>
      <c r="H73" s="33">
        <f t="shared" si="23"/>
        <v>0.83679220954044387</v>
      </c>
    </row>
    <row r="74" spans="1:8" x14ac:dyDescent="0.45">
      <c r="A74" s="2" t="s">
        <v>33</v>
      </c>
      <c r="B74" s="16" t="s">
        <v>59</v>
      </c>
      <c r="C74" s="33">
        <f t="shared" si="19"/>
        <v>0.74464980030632322</v>
      </c>
      <c r="D74" s="33">
        <f t="shared" si="20"/>
        <v>0.7403848152996686</v>
      </c>
      <c r="E74" s="34">
        <f t="shared" si="20"/>
        <v>0.85</v>
      </c>
      <c r="F74" s="34">
        <f t="shared" si="21"/>
        <v>0.85</v>
      </c>
      <c r="G74" s="33">
        <f t="shared" si="22"/>
        <v>0.7973249001531616</v>
      </c>
      <c r="H74" s="33">
        <f t="shared" si="23"/>
        <v>0.79519240764983423</v>
      </c>
    </row>
    <row r="75" spans="1:8" x14ac:dyDescent="0.45">
      <c r="A75" s="2" t="s">
        <v>34</v>
      </c>
      <c r="B75" s="16" t="s">
        <v>60</v>
      </c>
      <c r="C75" s="33">
        <f t="shared" si="19"/>
        <v>0.83247976724837924</v>
      </c>
      <c r="D75" s="33">
        <f t="shared" si="20"/>
        <v>0.82572771863841377</v>
      </c>
      <c r="E75" s="34">
        <f t="shared" si="20"/>
        <v>0.85</v>
      </c>
      <c r="F75" s="34">
        <f t="shared" si="21"/>
        <v>0.85</v>
      </c>
      <c r="G75" s="33">
        <f t="shared" si="22"/>
        <v>0.84123988362418967</v>
      </c>
      <c r="H75" s="33">
        <f t="shared" si="23"/>
        <v>0.83786385931920693</v>
      </c>
    </row>
    <row r="76" spans="1:8" x14ac:dyDescent="0.45">
      <c r="A76" s="10" t="s">
        <v>35</v>
      </c>
      <c r="B76" s="16" t="s">
        <v>61</v>
      </c>
      <c r="C76" s="33">
        <f t="shared" si="19"/>
        <v>0.86346076191264043</v>
      </c>
      <c r="D76" s="33">
        <f t="shared" si="20"/>
        <v>0.84003961073239974</v>
      </c>
      <c r="E76" s="34">
        <f t="shared" si="20"/>
        <v>0.85</v>
      </c>
      <c r="F76" s="34">
        <f t="shared" si="21"/>
        <v>0.85</v>
      </c>
      <c r="G76" s="33">
        <f t="shared" si="22"/>
        <v>0.85673038095632026</v>
      </c>
      <c r="H76" s="33">
        <f t="shared" si="23"/>
        <v>0.84501980536619992</v>
      </c>
    </row>
    <row r="77" spans="1:8" ht="15" thickBot="1" x14ac:dyDescent="0.5">
      <c r="A77" s="9" t="s">
        <v>1</v>
      </c>
      <c r="B77" s="19"/>
      <c r="C77" s="32">
        <f>AVERAGE(C69:C76)</f>
        <v>0.8675979228889269</v>
      </c>
      <c r="D77" s="32">
        <f t="shared" ref="D77:H77" si="24">AVERAGE(D69:D76)</f>
        <v>0.85651907046892128</v>
      </c>
      <c r="E77" s="31">
        <f t="shared" si="24"/>
        <v>0.82499999999999984</v>
      </c>
      <c r="F77" s="31">
        <f t="shared" si="24"/>
        <v>0.83333333333333337</v>
      </c>
      <c r="G77" s="32">
        <f t="shared" si="24"/>
        <v>0.86907921769446339</v>
      </c>
      <c r="H77" s="32">
        <f t="shared" si="24"/>
        <v>0.86533757273446066</v>
      </c>
    </row>
    <row r="78" spans="1:8" x14ac:dyDescent="0.45">
      <c r="B78" s="21"/>
    </row>
    <row r="79" spans="1:8" ht="15" thickBot="1" x14ac:dyDescent="0.5"/>
    <row r="80" spans="1:8" ht="15" thickBot="1" x14ac:dyDescent="0.5">
      <c r="C80" s="29">
        <v>45443</v>
      </c>
      <c r="D80" s="29">
        <v>45565</v>
      </c>
      <c r="E80" s="28">
        <v>45443</v>
      </c>
      <c r="F80" s="28">
        <v>45565</v>
      </c>
      <c r="G80" s="29">
        <v>45443</v>
      </c>
      <c r="H80" s="29">
        <v>45565</v>
      </c>
    </row>
    <row r="81" spans="1:8" x14ac:dyDescent="0.45">
      <c r="A81" s="3" t="s">
        <v>6</v>
      </c>
      <c r="B81" s="17" t="s">
        <v>36</v>
      </c>
      <c r="C81" s="30" t="s">
        <v>62</v>
      </c>
      <c r="D81" s="30" t="s">
        <v>62</v>
      </c>
      <c r="E81" s="27" t="s">
        <v>63</v>
      </c>
      <c r="F81" s="27" t="s">
        <v>63</v>
      </c>
      <c r="G81" s="30" t="s">
        <v>66</v>
      </c>
      <c r="H81" s="30" t="s">
        <v>66</v>
      </c>
    </row>
    <row r="82" spans="1:8" x14ac:dyDescent="0.45">
      <c r="A82" s="11" t="s">
        <v>11</v>
      </c>
      <c r="B82" s="24" t="s">
        <v>38</v>
      </c>
      <c r="C82" s="33">
        <f>_xlfn.XLOOKUP($B82, $B$5:$B$39, C$5:C$39)</f>
        <v>1.15571</v>
      </c>
      <c r="D82" s="33">
        <f>_xlfn.XLOOKUP($B82, $B$5:$B$39, D$5:D$39)</f>
        <v>1.1329959999999999</v>
      </c>
      <c r="E82" s="34" t="str">
        <f>_xlfn.XLOOKUP($B82, $B$5:$B$39, E$5:E$39)</f>
        <v>n/a</v>
      </c>
      <c r="F82" s="34" t="str">
        <f>_xlfn.XLOOKUP($B82, $B$5:$B$39, F$5:F$39)</f>
        <v>n/a</v>
      </c>
      <c r="G82" s="33">
        <f>AVERAGE(C82,E82)</f>
        <v>1.15571</v>
      </c>
      <c r="H82" s="33">
        <f>AVERAGE(D82,F82)</f>
        <v>1.1329959999999999</v>
      </c>
    </row>
    <row r="83" spans="1:8" x14ac:dyDescent="0.45">
      <c r="A83" s="11" t="s">
        <v>12</v>
      </c>
      <c r="B83" s="24" t="s">
        <v>39</v>
      </c>
      <c r="C83" s="33">
        <f t="shared" ref="C83:C106" si="25">_xlfn.XLOOKUP($B83, $B$5:$B$39, C$5:C$39)</f>
        <v>0.85877409999999998</v>
      </c>
      <c r="D83" s="33">
        <f t="shared" ref="D83:E106" si="26">_xlfn.XLOOKUP($B83, $B$5:$B$39, D$5:D$39)</f>
        <v>0.86025260000000003</v>
      </c>
      <c r="E83" s="34" t="str">
        <f t="shared" si="26"/>
        <v>n/a</v>
      </c>
      <c r="F83" s="34" t="str">
        <f t="shared" ref="F83:F106" si="27">_xlfn.XLOOKUP($B83, $B$5:$B$39, F$5:F$39)</f>
        <v>n/a</v>
      </c>
      <c r="G83" s="33">
        <f t="shared" ref="G83:G106" si="28">AVERAGE(C83,E83)</f>
        <v>0.85877409999999998</v>
      </c>
      <c r="H83" s="33">
        <f t="shared" ref="H83:H106" si="29">AVERAGE(D83,F83)</f>
        <v>0.86025260000000003</v>
      </c>
    </row>
    <row r="84" spans="1:8" x14ac:dyDescent="0.45">
      <c r="A84" s="11" t="s">
        <v>13</v>
      </c>
      <c r="B84" s="24" t="s">
        <v>40</v>
      </c>
      <c r="C84" s="33">
        <f t="shared" si="25"/>
        <v>0.71881010000000001</v>
      </c>
      <c r="D84" s="33">
        <f t="shared" si="26"/>
        <v>0.72213530000000004</v>
      </c>
      <c r="E84" s="34">
        <f t="shared" si="26"/>
        <v>0.75</v>
      </c>
      <c r="F84" s="34">
        <f t="shared" si="27"/>
        <v>0.75</v>
      </c>
      <c r="G84" s="33">
        <f t="shared" si="28"/>
        <v>0.73440505</v>
      </c>
      <c r="H84" s="33">
        <f t="shared" si="29"/>
        <v>0.73606765000000007</v>
      </c>
    </row>
    <row r="85" spans="1:8" x14ac:dyDescent="0.45">
      <c r="A85" s="11" t="s">
        <v>14</v>
      </c>
      <c r="B85" s="24" t="s">
        <v>41</v>
      </c>
      <c r="C85" s="33">
        <f t="shared" si="25"/>
        <v>0.93412499999999998</v>
      </c>
      <c r="D85" s="33">
        <f t="shared" si="26"/>
        <v>0.91590280000000002</v>
      </c>
      <c r="E85" s="34">
        <f t="shared" si="26"/>
        <v>0.85</v>
      </c>
      <c r="F85" s="34">
        <f t="shared" si="27"/>
        <v>0.85</v>
      </c>
      <c r="G85" s="33">
        <f t="shared" si="28"/>
        <v>0.89206249999999998</v>
      </c>
      <c r="H85" s="33">
        <f t="shared" si="29"/>
        <v>0.88295140000000005</v>
      </c>
    </row>
    <row r="86" spans="1:8" x14ac:dyDescent="0.45">
      <c r="A86" s="11" t="s">
        <v>15</v>
      </c>
      <c r="B86" s="24" t="s">
        <v>42</v>
      </c>
      <c r="C86" s="33">
        <f t="shared" si="25"/>
        <v>0.72239589999999998</v>
      </c>
      <c r="D86" s="33">
        <f t="shared" si="26"/>
        <v>0.71326460000000003</v>
      </c>
      <c r="E86" s="34">
        <f t="shared" si="26"/>
        <v>0.7</v>
      </c>
      <c r="F86" s="34">
        <f t="shared" si="27"/>
        <v>0.75</v>
      </c>
      <c r="G86" s="33">
        <f t="shared" si="28"/>
        <v>0.71119794999999997</v>
      </c>
      <c r="H86" s="33">
        <f t="shared" si="29"/>
        <v>0.73163230000000001</v>
      </c>
    </row>
    <row r="87" spans="1:8" x14ac:dyDescent="0.45">
      <c r="A87" s="11" t="s">
        <v>16</v>
      </c>
      <c r="B87" s="24" t="s">
        <v>43</v>
      </c>
      <c r="C87" s="33">
        <f t="shared" si="25"/>
        <v>0.69190260000000003</v>
      </c>
      <c r="D87" s="33">
        <f t="shared" si="26"/>
        <v>0.68950619999999996</v>
      </c>
      <c r="E87" s="34" t="str">
        <f t="shared" si="26"/>
        <v>n/a</v>
      </c>
      <c r="F87" s="34" t="str">
        <f t="shared" si="27"/>
        <v>n/a</v>
      </c>
      <c r="G87" s="33">
        <f t="shared" si="28"/>
        <v>0.69190260000000003</v>
      </c>
      <c r="H87" s="33">
        <f t="shared" si="29"/>
        <v>0.68950619999999996</v>
      </c>
    </row>
    <row r="88" spans="1:8" x14ac:dyDescent="0.45">
      <c r="A88" s="11" t="s">
        <v>17</v>
      </c>
      <c r="B88" s="24" t="s">
        <v>44</v>
      </c>
      <c r="C88" s="33">
        <f t="shared" si="25"/>
        <v>0.87370040181842501</v>
      </c>
      <c r="D88" s="33">
        <f t="shared" si="26"/>
        <v>0.86921718245606283</v>
      </c>
      <c r="E88" s="34">
        <f t="shared" si="26"/>
        <v>0.9</v>
      </c>
      <c r="F88" s="34">
        <f t="shared" si="27"/>
        <v>0.9</v>
      </c>
      <c r="G88" s="33">
        <f t="shared" si="28"/>
        <v>0.88685020090921252</v>
      </c>
      <c r="H88" s="33">
        <f t="shared" si="29"/>
        <v>0.88460859122803148</v>
      </c>
    </row>
    <row r="89" spans="1:8" x14ac:dyDescent="0.45">
      <c r="A89" s="11" t="s">
        <v>18</v>
      </c>
      <c r="B89" s="24" t="s">
        <v>45</v>
      </c>
      <c r="C89" s="33">
        <f t="shared" si="25"/>
        <v>0.83927651394938352</v>
      </c>
      <c r="D89" s="33">
        <f t="shared" si="26"/>
        <v>0.82244693998608054</v>
      </c>
      <c r="E89" s="34">
        <f t="shared" si="26"/>
        <v>0.9</v>
      </c>
      <c r="F89" s="34">
        <f t="shared" si="27"/>
        <v>0.9</v>
      </c>
      <c r="G89" s="33">
        <f t="shared" si="28"/>
        <v>0.86963825697469177</v>
      </c>
      <c r="H89" s="33">
        <f t="shared" si="29"/>
        <v>0.86122346999304034</v>
      </c>
    </row>
    <row r="90" spans="1:8" x14ac:dyDescent="0.45">
      <c r="A90" s="11" t="s">
        <v>19</v>
      </c>
      <c r="B90" s="24" t="s">
        <v>46</v>
      </c>
      <c r="C90" s="33">
        <f t="shared" si="25"/>
        <v>0.84497239355831155</v>
      </c>
      <c r="D90" s="33">
        <f t="shared" si="26"/>
        <v>0.82591098482668701</v>
      </c>
      <c r="E90" s="34">
        <f t="shared" si="26"/>
        <v>0.8</v>
      </c>
      <c r="F90" s="34">
        <f t="shared" si="27"/>
        <v>0.85</v>
      </c>
      <c r="G90" s="33">
        <f t="shared" si="28"/>
        <v>0.8224861967791558</v>
      </c>
      <c r="H90" s="33">
        <f t="shared" si="29"/>
        <v>0.83795549241334344</v>
      </c>
    </row>
    <row r="91" spans="1:8" x14ac:dyDescent="0.45">
      <c r="A91" s="11" t="s">
        <v>20</v>
      </c>
      <c r="B91" s="24" t="s">
        <v>47</v>
      </c>
      <c r="C91" s="33">
        <f t="shared" si="25"/>
        <v>0.82378961834926434</v>
      </c>
      <c r="D91" s="33">
        <f t="shared" si="26"/>
        <v>0.80726097375380101</v>
      </c>
      <c r="E91" s="34">
        <f t="shared" si="26"/>
        <v>0.9</v>
      </c>
      <c r="F91" s="34">
        <f t="shared" si="27"/>
        <v>0.9</v>
      </c>
      <c r="G91" s="33">
        <f t="shared" si="28"/>
        <v>0.86189480917463213</v>
      </c>
      <c r="H91" s="33">
        <f t="shared" si="29"/>
        <v>0.85363048687690046</v>
      </c>
    </row>
    <row r="92" spans="1:8" x14ac:dyDescent="0.45">
      <c r="A92" s="11" t="s">
        <v>21</v>
      </c>
      <c r="B92" s="24" t="s">
        <v>48</v>
      </c>
      <c r="C92" s="33">
        <f t="shared" si="25"/>
        <v>0.97465009387607859</v>
      </c>
      <c r="D92" s="33">
        <f t="shared" si="26"/>
        <v>0.96388467159237801</v>
      </c>
      <c r="E92" s="34">
        <f t="shared" si="26"/>
        <v>0.95</v>
      </c>
      <c r="F92" s="34">
        <f t="shared" si="27"/>
        <v>1</v>
      </c>
      <c r="G92" s="33">
        <f t="shared" si="28"/>
        <v>0.96232504693803933</v>
      </c>
      <c r="H92" s="33">
        <f t="shared" si="29"/>
        <v>0.98194233579618895</v>
      </c>
    </row>
    <row r="93" spans="1:8" x14ac:dyDescent="0.45">
      <c r="A93" s="11" t="s">
        <v>22</v>
      </c>
      <c r="B93" s="24" t="s">
        <v>49</v>
      </c>
      <c r="C93" s="33">
        <f t="shared" si="25"/>
        <v>0.90169525929291461</v>
      </c>
      <c r="D93" s="33">
        <f t="shared" si="26"/>
        <v>0.89014831530305794</v>
      </c>
      <c r="E93" s="34">
        <f t="shared" si="26"/>
        <v>0.95</v>
      </c>
      <c r="F93" s="34">
        <f t="shared" si="27"/>
        <v>0.95</v>
      </c>
      <c r="G93" s="33">
        <f t="shared" si="28"/>
        <v>0.92584762964645728</v>
      </c>
      <c r="H93" s="33">
        <f t="shared" si="29"/>
        <v>0.920074157651529</v>
      </c>
    </row>
    <row r="94" spans="1:8" x14ac:dyDescent="0.45">
      <c r="A94" s="11" t="s">
        <v>23</v>
      </c>
      <c r="B94" s="24" t="s">
        <v>50</v>
      </c>
      <c r="C94" s="33">
        <f t="shared" si="25"/>
        <v>0.98249693606702992</v>
      </c>
      <c r="D94" s="33">
        <f t="shared" si="26"/>
        <v>0.96226792370337877</v>
      </c>
      <c r="E94" s="34" t="str">
        <f t="shared" si="26"/>
        <v>NMF</v>
      </c>
      <c r="F94" s="34" t="str">
        <f t="shared" si="27"/>
        <v>NMF</v>
      </c>
      <c r="G94" s="33">
        <f t="shared" si="28"/>
        <v>0.98249693606702992</v>
      </c>
      <c r="H94" s="33">
        <f t="shared" si="29"/>
        <v>0.96226792370337877</v>
      </c>
    </row>
    <row r="95" spans="1:8" x14ac:dyDescent="0.45">
      <c r="A95" s="11" t="s">
        <v>24</v>
      </c>
      <c r="B95" s="24" t="s">
        <v>51</v>
      </c>
      <c r="C95" s="33">
        <f t="shared" si="25"/>
        <v>0.8927250421094256</v>
      </c>
      <c r="D95" s="33">
        <f t="shared" si="26"/>
        <v>0.88068723039184071</v>
      </c>
      <c r="E95" s="34">
        <f t="shared" si="26"/>
        <v>0.95</v>
      </c>
      <c r="F95" s="34">
        <f t="shared" si="27"/>
        <v>0.95</v>
      </c>
      <c r="G95" s="33">
        <f t="shared" si="28"/>
        <v>0.92136252105471272</v>
      </c>
      <c r="H95" s="33">
        <f t="shared" si="29"/>
        <v>0.91534361519592033</v>
      </c>
    </row>
    <row r="96" spans="1:8" x14ac:dyDescent="0.45">
      <c r="A96" s="11" t="s">
        <v>25</v>
      </c>
      <c r="B96" s="24" t="s">
        <v>52</v>
      </c>
      <c r="C96" s="33">
        <f t="shared" si="25"/>
        <v>0.91219232010489681</v>
      </c>
      <c r="D96" s="33">
        <f t="shared" si="26"/>
        <v>0.91556963498759136</v>
      </c>
      <c r="E96" s="34">
        <f t="shared" si="26"/>
        <v>1.05</v>
      </c>
      <c r="F96" s="34">
        <f t="shared" si="27"/>
        <v>1.05</v>
      </c>
      <c r="G96" s="33">
        <f t="shared" si="28"/>
        <v>0.98109616005244837</v>
      </c>
      <c r="H96" s="33">
        <f t="shared" si="29"/>
        <v>0.98278481749379565</v>
      </c>
    </row>
    <row r="97" spans="1:8" x14ac:dyDescent="0.45">
      <c r="A97" s="11" t="s">
        <v>26</v>
      </c>
      <c r="B97" s="24" t="s">
        <v>53</v>
      </c>
      <c r="C97" s="33">
        <f t="shared" si="25"/>
        <v>1.0177614823084606</v>
      </c>
      <c r="D97" s="33">
        <f t="shared" si="26"/>
        <v>1.0036973270137071</v>
      </c>
      <c r="E97" s="34">
        <f t="shared" si="26"/>
        <v>1.05</v>
      </c>
      <c r="F97" s="34">
        <f t="shared" si="27"/>
        <v>1.05</v>
      </c>
      <c r="G97" s="33">
        <f t="shared" si="28"/>
        <v>1.0338807411542303</v>
      </c>
      <c r="H97" s="33">
        <f t="shared" si="29"/>
        <v>1.0268486635068537</v>
      </c>
    </row>
    <row r="98" spans="1:8" x14ac:dyDescent="0.45">
      <c r="A98" s="11" t="s">
        <v>27</v>
      </c>
      <c r="B98" s="24" t="s">
        <v>54</v>
      </c>
      <c r="C98" s="33">
        <f t="shared" si="25"/>
        <v>0.93579719106169845</v>
      </c>
      <c r="D98" s="33">
        <f t="shared" si="26"/>
        <v>0.92659192638535681</v>
      </c>
      <c r="E98" s="34">
        <f t="shared" si="26"/>
        <v>0.95</v>
      </c>
      <c r="F98" s="34">
        <f t="shared" si="27"/>
        <v>0.95</v>
      </c>
      <c r="G98" s="33">
        <f t="shared" si="28"/>
        <v>0.9428985955308492</v>
      </c>
      <c r="H98" s="33">
        <f t="shared" si="29"/>
        <v>0.93829596319267838</v>
      </c>
    </row>
    <row r="99" spans="1:8" x14ac:dyDescent="0.45">
      <c r="A99" s="11" t="s">
        <v>28</v>
      </c>
      <c r="B99" s="24" t="s">
        <v>37</v>
      </c>
      <c r="C99" s="33">
        <f t="shared" si="25"/>
        <v>1.0663522553431179</v>
      </c>
      <c r="D99" s="33">
        <f t="shared" si="26"/>
        <v>1.048117653437127</v>
      </c>
      <c r="E99" s="34">
        <f t="shared" si="26"/>
        <v>1.1499999999999999</v>
      </c>
      <c r="F99" s="34">
        <f t="shared" si="27"/>
        <v>1.1499999999999999</v>
      </c>
      <c r="G99" s="33">
        <f t="shared" si="28"/>
        <v>1.1081761276715589</v>
      </c>
      <c r="H99" s="33">
        <f t="shared" si="29"/>
        <v>1.0990588267185635</v>
      </c>
    </row>
    <row r="100" spans="1:8" x14ac:dyDescent="0.45">
      <c r="A100" s="11" t="s">
        <v>29</v>
      </c>
      <c r="B100" s="24" t="s">
        <v>55</v>
      </c>
      <c r="C100" s="33">
        <f t="shared" si="25"/>
        <v>0.87885600974494305</v>
      </c>
      <c r="D100" s="33">
        <f t="shared" si="26"/>
        <v>0.86568354456761532</v>
      </c>
      <c r="E100" s="34">
        <f t="shared" si="26"/>
        <v>0.9</v>
      </c>
      <c r="F100" s="34">
        <f t="shared" si="27"/>
        <v>0.95</v>
      </c>
      <c r="G100" s="33">
        <f t="shared" si="28"/>
        <v>0.88942800487247153</v>
      </c>
      <c r="H100" s="33">
        <f t="shared" si="29"/>
        <v>0.90784177228380769</v>
      </c>
    </row>
    <row r="101" spans="1:8" x14ac:dyDescent="0.45">
      <c r="A101" s="11" t="s">
        <v>30</v>
      </c>
      <c r="B101" s="24" t="s">
        <v>56</v>
      </c>
      <c r="C101" s="33">
        <f t="shared" si="25"/>
        <v>0.89737403966762719</v>
      </c>
      <c r="D101" s="33">
        <f t="shared" si="26"/>
        <v>0.8790108592816932</v>
      </c>
      <c r="E101" s="34">
        <f t="shared" si="26"/>
        <v>0.95</v>
      </c>
      <c r="F101" s="34">
        <f t="shared" si="27"/>
        <v>0.95</v>
      </c>
      <c r="G101" s="33">
        <f t="shared" si="28"/>
        <v>0.92368701983381363</v>
      </c>
      <c r="H101" s="33">
        <f t="shared" si="29"/>
        <v>0.91450542964084658</v>
      </c>
    </row>
    <row r="102" spans="1:8" x14ac:dyDescent="0.45">
      <c r="A102" s="11" t="s">
        <v>31</v>
      </c>
      <c r="B102" s="24" t="s">
        <v>57</v>
      </c>
      <c r="C102" s="33">
        <f t="shared" si="25"/>
        <v>0.82948435931460662</v>
      </c>
      <c r="D102" s="33">
        <f t="shared" si="26"/>
        <v>0.81272605322858271</v>
      </c>
      <c r="E102" s="34">
        <f t="shared" si="26"/>
        <v>0.85</v>
      </c>
      <c r="F102" s="34">
        <f t="shared" si="27"/>
        <v>0.85</v>
      </c>
      <c r="G102" s="33">
        <f t="shared" si="28"/>
        <v>0.83974217965730324</v>
      </c>
      <c r="H102" s="33">
        <f t="shared" si="29"/>
        <v>0.83136302661429129</v>
      </c>
    </row>
    <row r="103" spans="1:8" x14ac:dyDescent="0.45">
      <c r="A103" s="11" t="s">
        <v>32</v>
      </c>
      <c r="B103" s="24" t="s">
        <v>58</v>
      </c>
      <c r="C103" s="33">
        <f t="shared" si="25"/>
        <v>0.82918805364407167</v>
      </c>
      <c r="D103" s="33">
        <f t="shared" si="26"/>
        <v>0.82358441908088786</v>
      </c>
      <c r="E103" s="34">
        <f t="shared" si="26"/>
        <v>0.85</v>
      </c>
      <c r="F103" s="34">
        <f t="shared" si="27"/>
        <v>0.85</v>
      </c>
      <c r="G103" s="33">
        <f t="shared" si="28"/>
        <v>0.83959402682203588</v>
      </c>
      <c r="H103" s="33">
        <f t="shared" si="29"/>
        <v>0.83679220954044387</v>
      </c>
    </row>
    <row r="104" spans="1:8" x14ac:dyDescent="0.45">
      <c r="A104" s="11" t="s">
        <v>33</v>
      </c>
      <c r="B104" s="24" t="s">
        <v>59</v>
      </c>
      <c r="C104" s="33">
        <f t="shared" si="25"/>
        <v>0.74464980030632322</v>
      </c>
      <c r="D104" s="33">
        <f t="shared" si="26"/>
        <v>0.7403848152996686</v>
      </c>
      <c r="E104" s="34">
        <f t="shared" si="26"/>
        <v>0.85</v>
      </c>
      <c r="F104" s="34">
        <f t="shared" si="27"/>
        <v>0.85</v>
      </c>
      <c r="G104" s="33">
        <f t="shared" si="28"/>
        <v>0.7973249001531616</v>
      </c>
      <c r="H104" s="33">
        <f t="shared" si="29"/>
        <v>0.79519240764983423</v>
      </c>
    </row>
    <row r="105" spans="1:8" x14ac:dyDescent="0.45">
      <c r="A105" s="11" t="s">
        <v>34</v>
      </c>
      <c r="B105" s="24" t="s">
        <v>60</v>
      </c>
      <c r="C105" s="33">
        <f t="shared" si="25"/>
        <v>0.83247976724837924</v>
      </c>
      <c r="D105" s="33">
        <f t="shared" si="26"/>
        <v>0.82572771863841377</v>
      </c>
      <c r="E105" s="34">
        <f t="shared" si="26"/>
        <v>0.85</v>
      </c>
      <c r="F105" s="34">
        <f t="shared" si="27"/>
        <v>0.85</v>
      </c>
      <c r="G105" s="33">
        <f t="shared" si="28"/>
        <v>0.84123988362418967</v>
      </c>
      <c r="H105" s="33">
        <f t="shared" si="29"/>
        <v>0.83786385931920693</v>
      </c>
    </row>
    <row r="106" spans="1:8" x14ac:dyDescent="0.45">
      <c r="A106" s="12" t="s">
        <v>35</v>
      </c>
      <c r="B106" s="25" t="s">
        <v>61</v>
      </c>
      <c r="C106" s="37">
        <f t="shared" si="25"/>
        <v>0.86346076191264043</v>
      </c>
      <c r="D106" s="37">
        <f t="shared" si="26"/>
        <v>0.84003961073239974</v>
      </c>
      <c r="E106" s="35">
        <f t="shared" si="26"/>
        <v>0.85</v>
      </c>
      <c r="F106" s="35">
        <f t="shared" si="27"/>
        <v>0.85</v>
      </c>
      <c r="G106" s="37">
        <f t="shared" si="28"/>
        <v>0.85673038095632026</v>
      </c>
      <c r="H106" s="37">
        <f t="shared" si="29"/>
        <v>0.84501980536619992</v>
      </c>
    </row>
    <row r="107" spans="1:8" x14ac:dyDescent="0.45">
      <c r="A107" s="2" t="s">
        <v>1</v>
      </c>
      <c r="C107" s="40">
        <f>AVERAGE(C82:C106)</f>
        <v>0.88090479998710391</v>
      </c>
      <c r="D107" s="40">
        <f t="shared" ref="D107:H107" si="30">AVERAGE(D82:D106)</f>
        <v>0.86948061138665333</v>
      </c>
      <c r="E107" s="39">
        <f t="shared" si="30"/>
        <v>0.90238095238095273</v>
      </c>
      <c r="F107" s="39">
        <f t="shared" si="30"/>
        <v>0.91190476190476222</v>
      </c>
      <c r="G107" s="40">
        <f t="shared" si="30"/>
        <v>0.89323007271489241</v>
      </c>
      <c r="H107" s="40">
        <f t="shared" si="30"/>
        <v>0.89064076016739424</v>
      </c>
    </row>
    <row r="109" spans="1:8" x14ac:dyDescent="0.45">
      <c r="A109" s="10" t="s">
        <v>7</v>
      </c>
      <c r="B109" s="26"/>
    </row>
    <row r="110" spans="1:8" x14ac:dyDescent="0.45">
      <c r="A110" s="13" t="s">
        <v>8</v>
      </c>
    </row>
    <row r="111" spans="1:8" x14ac:dyDescent="0.45">
      <c r="A111" s="14" t="s">
        <v>9</v>
      </c>
    </row>
    <row r="112" spans="1:8" x14ac:dyDescent="0.45">
      <c r="A112" s="13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1430233A46584FB15788597374F1B4" ma:contentTypeVersion="4" ma:contentTypeDescription="Create a new document." ma:contentTypeScope="" ma:versionID="2b3f1eb0d6cd8e91bee5d1bf071fb43d">
  <xsd:schema xmlns:xsd="http://www.w3.org/2001/XMLSchema" xmlns:xs="http://www.w3.org/2001/XMLSchema" xmlns:p="http://schemas.microsoft.com/office/2006/metadata/properties" xmlns:ns2="a5538768-3d78-43e9-a45f-a2180521e8cf" xmlns:ns3="8d75b178-561e-4791-abdf-0ca6755f23fd" targetNamespace="http://schemas.microsoft.com/office/2006/metadata/properties" ma:root="true" ma:fieldsID="97e211c3b58786da6ada4b0374432bfc" ns2:_="" ns3:_="">
    <xsd:import namespace="a5538768-3d78-43e9-a45f-a2180521e8cf"/>
    <xsd:import namespace="8d75b178-561e-4791-abdf-0ca6755f23f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38768-3d78-43e9-a45f-a2180521e8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5b178-561e-4791-abdf-0ca6755f23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haredContentType xmlns="Microsoft.SharePoint.Taxonomy.ContentTypeSync" SourceId="6f1b9f00-8d2c-4c36-af1d-c0006bf6acbf" ContentTypeId="0x0101" PreviousValue="false" LastSyncTimeStamp="2023-05-18T09:52:25.73Z"/>
</file>

<file path=customXml/itemProps1.xml><?xml version="1.0" encoding="utf-8"?>
<ds:datastoreItem xmlns:ds="http://schemas.openxmlformats.org/officeDocument/2006/customXml" ds:itemID="{E5C721F0-7120-41EA-90C5-39BC150639B9}"/>
</file>

<file path=customXml/itemProps2.xml><?xml version="1.0" encoding="utf-8"?>
<ds:datastoreItem xmlns:ds="http://schemas.openxmlformats.org/officeDocument/2006/customXml" ds:itemID="{1CB3CEDD-44A5-4BAB-AE48-7A70076C5C7E}"/>
</file>

<file path=customXml/itemProps3.xml><?xml version="1.0" encoding="utf-8"?>
<ds:datastoreItem xmlns:ds="http://schemas.openxmlformats.org/officeDocument/2006/customXml" ds:itemID="{2D06CB27-9B74-4AEA-B2BC-EFCABC11C9AE}"/>
</file>

<file path=customXml/itemProps4.xml><?xml version="1.0" encoding="utf-8"?>
<ds:datastoreItem xmlns:ds="http://schemas.openxmlformats.org/officeDocument/2006/customXml" ds:itemID="{F4645525-8A47-46FA-A9A0-C38C42673B51}"/>
</file>

<file path=customXml/itemProps5.xml><?xml version="1.0" encoding="utf-8"?>
<ds:datastoreItem xmlns:ds="http://schemas.openxmlformats.org/officeDocument/2006/customXml" ds:itemID="{B24ACA26-B025-4E0E-940F-8BD6D6BBCE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OEA Proxy Group Betas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Declan McCarthy</dc:creator>
  <cp:lastModifiedBy>Declan McCarthy</cp:lastModifiedBy>
  <dcterms:created xsi:type="dcterms:W3CDTF">2024-10-07T14:53:20Z</dcterms:created>
  <dcterms:modified xsi:type="dcterms:W3CDTF">2024-10-07T15:14:39Z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{0745C8A5-1C50-4AF4-8E12-A158A685F4F0}</vt:lpwstr>
  </property>
  <property fmtid="{D5CDD505-2E9C-101B-9397-08002B2CF9AE}" pid="3" name="ContentTypeId">
    <vt:lpwstr>0x010100531430233A46584FB15788597374F1B4</vt:lpwstr>
  </property>
</Properties>
</file>