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wsc\Documents\IGUA - GCOC - April 2024\Sean Evidence June 2024\Attachments\"/>
    </mc:Choice>
  </mc:AlternateContent>
  <xr:revisionPtr revIDLastSave="0" documentId="8_{07C81E28-4354-4F3A-8D2F-3FA2B55CFCAF}" xr6:coauthVersionLast="47" xr6:coauthVersionMax="47" xr10:uidLastSave="{00000000-0000-0000-0000-000000000000}"/>
  <bookViews>
    <workbookView xWindow="-96" yWindow="-96" windowWidth="23232" windowHeight="12552" xr2:uid="{5638D2A8-B9FE-49AA-AD5F-418150B2171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8" i="1"/>
  <c r="F11" i="1"/>
  <c r="D11" i="1"/>
  <c r="C11" i="1"/>
  <c r="G9" i="1"/>
  <c r="G11" i="1"/>
  <c r="E11" i="1"/>
  <c r="G8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H7" i="1"/>
  <c r="G7" i="1"/>
  <c r="H6" i="1"/>
  <c r="G6" i="1"/>
  <c r="H5" i="1"/>
  <c r="G5" i="1"/>
  <c r="H4" i="1"/>
  <c r="G4" i="1"/>
  <c r="H12" i="1" l="1"/>
  <c r="G14" i="1"/>
  <c r="G13" i="1"/>
  <c r="G12" i="1"/>
  <c r="G15" i="1"/>
  <c r="H11" i="1"/>
  <c r="H15" i="1"/>
  <c r="H14" i="1"/>
  <c r="H13" i="1"/>
</calcChain>
</file>

<file path=xl/sharedStrings.xml><?xml version="1.0" encoding="utf-8"?>
<sst xmlns="http://schemas.openxmlformats.org/spreadsheetml/2006/main" count="16" uniqueCount="16">
  <si>
    <t>DBRS Report (2018-2022)</t>
  </si>
  <si>
    <t>Deemed HO - Dist</t>
  </si>
  <si>
    <t>Deemed HO - Trans</t>
  </si>
  <si>
    <t>HO - Dist.</t>
  </si>
  <si>
    <t>HO - Trans.</t>
  </si>
  <si>
    <t>HO Dist - Deemed D</t>
  </si>
  <si>
    <t>2018-12</t>
  </si>
  <si>
    <t>Average</t>
  </si>
  <si>
    <t>Median</t>
  </si>
  <si>
    <t>Max</t>
  </si>
  <si>
    <t>Min</t>
  </si>
  <si>
    <t>StDev</t>
  </si>
  <si>
    <t>*2021 actual earned ROE for HO - Trans., which was not included in the DBRS report, was obtained from "EB-2021-0110 I-6-I-CCC-57, Attach 2 (2015-2022)"</t>
  </si>
  <si>
    <t>2023/12</t>
  </si>
  <si>
    <t>HO Trans - Deemed T</t>
  </si>
  <si>
    <t>*2022 HO - Trans, data, and 2023 data for HO - Trans. and HO - Dist. was obtained from EB-2024-0063 provided by the OEB on July 12,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</si>
</sst>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"/>
    <numFmt numFmtId="165" formatCode="0.00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0" fillId="2" borderId="0" xfId="0" applyFill="1"/>
    <xf numFmtId="165" fontId="0" fillId="0" borderId="0" xfId="0" applyNumberFormat="1"/>
    <xf numFmtId="165" fontId="1" fillId="0" borderId="0" xfId="0" applyNumberFormat="1" applyFont="1"/>
    <xf numFmtId="0" fontId="0" fillId="3" borderId="0" xfId="0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0EC76-B718-4E63-8CE7-195FABF8306F}">
  <sheetPr>
    <pageSetUpPr fitToPage="1"/>
  </sheetPr>
  <dimension ref="A1:N18"/>
  <sheetViews>
    <sheetView tabSelected="1" workbookViewId="0">
      <selection activeCell="A19" sqref="A19"/>
    </sheetView>
  </sheetViews>
  <sheetFormatPr defaultRowHeight="14.4" x14ac:dyDescent="0.55000000000000004"/>
  <cols>
    <col min="3" max="3" width="15" customWidth="1"/>
    <col min="4" max="4" width="15.68359375" customWidth="1"/>
    <col min="7" max="7" width="16.578125" bestFit="1" customWidth="1"/>
    <col min="8" max="8" width="17.47265625" bestFit="1" customWidth="1"/>
  </cols>
  <sheetData>
    <row r="1" spans="1:8" x14ac:dyDescent="0.55000000000000004">
      <c r="D1" s="1" t="s">
        <v>0</v>
      </c>
    </row>
    <row r="2" spans="1:8" x14ac:dyDescent="0.55000000000000004">
      <c r="B2" s="1"/>
    </row>
    <row r="3" spans="1:8" x14ac:dyDescent="0.55000000000000004">
      <c r="B3" s="1"/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14</v>
      </c>
    </row>
    <row r="4" spans="1:8" x14ac:dyDescent="0.55000000000000004">
      <c r="A4" s="2" t="s">
        <v>6</v>
      </c>
      <c r="C4">
        <v>9</v>
      </c>
      <c r="D4">
        <v>9</v>
      </c>
      <c r="E4">
        <v>8.06</v>
      </c>
      <c r="F4">
        <v>11.08</v>
      </c>
      <c r="G4">
        <f>E4-C4</f>
        <v>-0.9399999999999995</v>
      </c>
      <c r="H4">
        <f t="shared" ref="H4:H9" si="0">F4-D4</f>
        <v>2.08</v>
      </c>
    </row>
    <row r="5" spans="1:8" x14ac:dyDescent="0.55000000000000004">
      <c r="A5" s="3">
        <v>43800</v>
      </c>
      <c r="C5">
        <v>9</v>
      </c>
      <c r="D5">
        <v>9</v>
      </c>
      <c r="E5">
        <v>10.85</v>
      </c>
      <c r="F5">
        <v>9.5299999999999994</v>
      </c>
      <c r="G5">
        <f t="shared" ref="G5:G9" si="1">E5-C5</f>
        <v>1.8499999999999996</v>
      </c>
      <c r="H5">
        <f t="shared" si="0"/>
        <v>0.52999999999999936</v>
      </c>
    </row>
    <row r="6" spans="1:8" x14ac:dyDescent="0.55000000000000004">
      <c r="A6" s="3">
        <v>44166</v>
      </c>
      <c r="C6">
        <v>9</v>
      </c>
      <c r="D6">
        <v>8.52</v>
      </c>
      <c r="E6">
        <v>10.48</v>
      </c>
      <c r="F6">
        <v>9.2899999999999991</v>
      </c>
      <c r="G6">
        <f t="shared" si="1"/>
        <v>1.4800000000000004</v>
      </c>
      <c r="H6">
        <f t="shared" si="0"/>
        <v>0.76999999999999957</v>
      </c>
    </row>
    <row r="7" spans="1:8" x14ac:dyDescent="0.55000000000000004">
      <c r="A7" s="3">
        <v>44531</v>
      </c>
      <c r="C7">
        <v>9</v>
      </c>
      <c r="D7">
        <v>8.52</v>
      </c>
      <c r="E7">
        <v>10.99</v>
      </c>
      <c r="F7" s="7">
        <v>9.3000000000000007</v>
      </c>
      <c r="G7">
        <f t="shared" si="1"/>
        <v>1.9900000000000002</v>
      </c>
      <c r="H7">
        <f t="shared" si="0"/>
        <v>0.78000000000000114</v>
      </c>
    </row>
    <row r="8" spans="1:8" x14ac:dyDescent="0.55000000000000004">
      <c r="A8" s="3">
        <v>44897</v>
      </c>
      <c r="C8">
        <v>9</v>
      </c>
      <c r="D8" s="4">
        <v>8.52</v>
      </c>
      <c r="E8">
        <v>10.1</v>
      </c>
      <c r="F8" s="4">
        <v>9.92</v>
      </c>
      <c r="G8">
        <f t="shared" si="1"/>
        <v>1.0999999999999996</v>
      </c>
      <c r="H8">
        <f t="shared" si="0"/>
        <v>1.4000000000000004</v>
      </c>
    </row>
    <row r="9" spans="1:8" x14ac:dyDescent="0.55000000000000004">
      <c r="A9" s="3" t="s">
        <v>13</v>
      </c>
      <c r="C9" s="4">
        <v>9.36</v>
      </c>
      <c r="D9" s="4">
        <v>9.36</v>
      </c>
      <c r="E9" s="4">
        <v>10.88</v>
      </c>
      <c r="F9" s="4">
        <v>10.8</v>
      </c>
      <c r="G9">
        <f t="shared" si="1"/>
        <v>1.5200000000000014</v>
      </c>
      <c r="H9">
        <f t="shared" si="0"/>
        <v>1.4400000000000013</v>
      </c>
    </row>
    <row r="10" spans="1:8" x14ac:dyDescent="0.55000000000000004">
      <c r="A10" s="3"/>
    </row>
    <row r="11" spans="1:8" x14ac:dyDescent="0.55000000000000004">
      <c r="A11" t="s">
        <v>7</v>
      </c>
      <c r="C11" s="5">
        <f>AVERAGE(C4:C9)</f>
        <v>9.06</v>
      </c>
      <c r="D11" s="5">
        <f>AVERAGE(D4:D9)</f>
        <v>8.82</v>
      </c>
      <c r="E11" s="5">
        <f>AVERAGE(E4:E9)</f>
        <v>10.226666666666668</v>
      </c>
      <c r="F11" s="5">
        <f>AVERAGE(F4:F9)</f>
        <v>9.9866666666666664</v>
      </c>
      <c r="G11" s="6">
        <f>AVERAGE(G4:G9)</f>
        <v>1.166666666666667</v>
      </c>
      <c r="H11" s="6">
        <f t="shared" ref="C11:H11" si="2">AVERAGE(H4:H8)</f>
        <v>1.1120000000000001</v>
      </c>
    </row>
    <row r="12" spans="1:8" x14ac:dyDescent="0.55000000000000004">
      <c r="A12" t="s">
        <v>8</v>
      </c>
      <c r="C12">
        <f t="shared" ref="C12:H12" si="3">MEDIAN(C4:C8)</f>
        <v>9</v>
      </c>
      <c r="D12">
        <f t="shared" si="3"/>
        <v>8.52</v>
      </c>
      <c r="E12">
        <f t="shared" si="3"/>
        <v>10.48</v>
      </c>
      <c r="F12">
        <f t="shared" si="3"/>
        <v>9.5299999999999994</v>
      </c>
      <c r="G12">
        <f t="shared" si="3"/>
        <v>1.4800000000000004</v>
      </c>
      <c r="H12">
        <f t="shared" si="3"/>
        <v>0.78000000000000114</v>
      </c>
    </row>
    <row r="13" spans="1:8" x14ac:dyDescent="0.55000000000000004">
      <c r="A13" t="s">
        <v>9</v>
      </c>
      <c r="C13">
        <f t="shared" ref="C13:H13" si="4">MAX(C4:C8)</f>
        <v>9</v>
      </c>
      <c r="D13">
        <f t="shared" si="4"/>
        <v>9</v>
      </c>
      <c r="E13">
        <f t="shared" si="4"/>
        <v>10.99</v>
      </c>
      <c r="F13">
        <f t="shared" si="4"/>
        <v>11.08</v>
      </c>
      <c r="G13">
        <f t="shared" si="4"/>
        <v>1.9900000000000002</v>
      </c>
      <c r="H13">
        <f t="shared" si="4"/>
        <v>2.08</v>
      </c>
    </row>
    <row r="14" spans="1:8" x14ac:dyDescent="0.55000000000000004">
      <c r="A14" t="s">
        <v>10</v>
      </c>
      <c r="C14">
        <f t="shared" ref="C14:H14" si="5">MIN(C4:C8)</f>
        <v>9</v>
      </c>
      <c r="D14">
        <f t="shared" si="5"/>
        <v>8.52</v>
      </c>
      <c r="E14">
        <f t="shared" si="5"/>
        <v>8.06</v>
      </c>
      <c r="F14">
        <f t="shared" si="5"/>
        <v>9.2899999999999991</v>
      </c>
      <c r="G14">
        <f t="shared" si="5"/>
        <v>-0.9399999999999995</v>
      </c>
      <c r="H14">
        <f t="shared" si="5"/>
        <v>0.52999999999999936</v>
      </c>
    </row>
    <row r="15" spans="1:8" x14ac:dyDescent="0.55000000000000004">
      <c r="A15" t="s">
        <v>11</v>
      </c>
      <c r="B15" s="5"/>
      <c r="C15" s="5">
        <f t="shared" ref="C15:H15" si="6">STDEV(C4:C8)</f>
        <v>0</v>
      </c>
      <c r="D15" s="5">
        <f t="shared" si="6"/>
        <v>0.26290682760247996</v>
      </c>
      <c r="E15" s="5">
        <f t="shared" si="6"/>
        <v>1.1895923671577489</v>
      </c>
      <c r="F15" s="5">
        <f t="shared" si="6"/>
        <v>0.74714791038990414</v>
      </c>
      <c r="G15" s="5">
        <f t="shared" si="6"/>
        <v>1.1895923671577586</v>
      </c>
      <c r="H15" s="5">
        <f t="shared" si="6"/>
        <v>0.62965863767600283</v>
      </c>
    </row>
    <row r="17" spans="1:14" x14ac:dyDescent="0.55000000000000004">
      <c r="A17" s="7" t="s">
        <v>12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8"/>
      <c r="M17" s="8"/>
      <c r="N17" s="8"/>
    </row>
    <row r="18" spans="1:14" x14ac:dyDescent="0.55000000000000004">
      <c r="A18" s="4" t="s">
        <v>15</v>
      </c>
      <c r="B18" s="4"/>
      <c r="C18" s="4"/>
      <c r="D18" s="4"/>
      <c r="E18" s="4"/>
      <c r="F18" s="4"/>
      <c r="G18" s="4"/>
      <c r="H18" s="4"/>
      <c r="I18" s="4"/>
    </row>
  </sheetData>
  <pageMargins left="0.7" right="0.7" top="0.75" bottom="0.75" header="0.3" footer="0.3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Smith School of Business Queen's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Cleary</dc:creator>
  <cp:lastModifiedBy>Sean Cleary</cp:lastModifiedBy>
  <cp:lastPrinted>2024-07-08T00:04:05Z</cp:lastPrinted>
  <dcterms:created xsi:type="dcterms:W3CDTF">2024-07-08T00:02:54Z</dcterms:created>
  <dcterms:modified xsi:type="dcterms:W3CDTF">2024-07-13T22:28:16Z</dcterms:modified>
</cp:coreProperties>
</file>