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wsc\Documents\IGUA - GCOC - April 2024\Sean Evidence June 2024\Attachments\"/>
    </mc:Choice>
  </mc:AlternateContent>
  <xr:revisionPtr revIDLastSave="0" documentId="8_{089A5407-6E54-4368-9653-7AD3DBB03A60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Updated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" i="2" l="1"/>
  <c r="C77" i="2"/>
  <c r="C76" i="2"/>
  <c r="C75" i="2"/>
  <c r="C74" i="2"/>
  <c r="C70" i="2"/>
  <c r="C69" i="2"/>
  <c r="C68" i="2"/>
  <c r="C67" i="2"/>
  <c r="B78" i="2"/>
  <c r="B77" i="2"/>
  <c r="B76" i="2"/>
  <c r="B75" i="2"/>
  <c r="B74" i="2"/>
  <c r="B70" i="2"/>
  <c r="B69" i="2"/>
  <c r="B68" i="2"/>
  <c r="B67" i="2"/>
  <c r="C66" i="2"/>
  <c r="B66" i="2"/>
  <c r="D63" i="2"/>
  <c r="E63" i="2"/>
  <c r="E62" i="2" l="1"/>
  <c r="E61" i="2"/>
  <c r="D62" i="2"/>
  <c r="D61" i="2"/>
  <c r="E60" i="2" l="1"/>
  <c r="D60" i="2"/>
  <c r="D59" i="2" l="1"/>
  <c r="D58" i="2"/>
  <c r="E59" i="2" l="1"/>
  <c r="E58" i="2"/>
  <c r="E57" i="2" l="1"/>
  <c r="D57" i="2"/>
  <c r="E56" i="2"/>
  <c r="D56" i="2"/>
  <c r="E55" i="2"/>
  <c r="D55" i="2"/>
  <c r="E54" i="2"/>
  <c r="D54" i="2"/>
  <c r="E53" i="2"/>
  <c r="D53" i="2"/>
  <c r="E52" i="2"/>
  <c r="D52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E9" i="2"/>
  <c r="D9" i="2"/>
  <c r="E8" i="2"/>
  <c r="D8" i="2"/>
  <c r="E7" i="2"/>
  <c r="D7" i="2"/>
  <c r="E6" i="2"/>
  <c r="D6" i="2"/>
  <c r="E5" i="2"/>
  <c r="D5" i="2"/>
  <c r="E4" i="2"/>
  <c r="D4" i="2"/>
  <c r="E3" i="2"/>
  <c r="D3" i="2"/>
  <c r="D65" i="2" l="1"/>
  <c r="B71" i="2" s="1"/>
  <c r="E65" i="2"/>
  <c r="C71" i="2" s="1"/>
  <c r="D73" i="2"/>
  <c r="B79" i="2" s="1"/>
  <c r="E73" i="2"/>
  <c r="C79" i="2" s="1"/>
</calcChain>
</file>

<file path=xl/sharedStrings.xml><?xml version="1.0" encoding="utf-8"?>
<sst xmlns="http://schemas.openxmlformats.org/spreadsheetml/2006/main" count="23" uniqueCount="17">
  <si>
    <t>Average</t>
  </si>
  <si>
    <t>Median</t>
  </si>
  <si>
    <t>Max</t>
  </si>
  <si>
    <t>Min</t>
  </si>
  <si>
    <t>StdDev</t>
  </si>
  <si>
    <t xml:space="preserve">CPI </t>
  </si>
  <si>
    <t>Real GDP Growth</t>
  </si>
  <si>
    <t>GeoMean</t>
  </si>
  <si>
    <t>RR GDP</t>
  </si>
  <si>
    <t>RR CPI</t>
  </si>
  <si>
    <t>Source : https://www.international.gc.ca/economist-economiste/statistics-statistiques/annual_ec_indicators.aspx?lang=eng</t>
  </si>
  <si>
    <t>and: https://data.worldbank.org/indicator/NY.GDP.MKTP.KD.ZG?locations=CA</t>
  </si>
  <si>
    <t>Beyond 2019: https://data.worldbank.org/indicator/FP.CPI.TOTL.ZG?locations=CA</t>
  </si>
  <si>
    <t>Real GDP</t>
  </si>
  <si>
    <t>CPI</t>
  </si>
  <si>
    <t>1962-2022</t>
  </si>
  <si>
    <t>1992-2022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</si>
</sst>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name val="Courier New"/>
      <family val="3"/>
    </font>
    <font>
      <sz val="10.65"/>
      <name val="Calibri"/>
      <family val="2"/>
      <scheme val="minor"/>
    </font>
    <font>
      <sz val="9"/>
      <name val="Calibri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E1E6E8"/>
      </right>
      <top/>
      <bottom style="dotted">
        <color rgb="FFE1E6E8"/>
      </bottom>
      <diagonal/>
    </border>
    <border>
      <left style="medium">
        <color rgb="FFE1E6E8"/>
      </left>
      <right style="medium">
        <color rgb="FFE1E6E8"/>
      </right>
      <top/>
      <bottom style="dotted">
        <color rgb="FFE1E6E8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4">
    <xf numFmtId="0" fontId="0" fillId="0" borderId="0" xfId="0"/>
    <xf numFmtId="10" fontId="0" fillId="0" borderId="0" xfId="0" applyNumberFormat="1"/>
    <xf numFmtId="0" fontId="19" fillId="0" borderId="0" xfId="42" applyFont="1" applyAlignment="1">
      <alignment horizontal="center"/>
    </xf>
    <xf numFmtId="10" fontId="19" fillId="0" borderId="0" xfId="42" applyNumberFormat="1" applyFont="1" applyAlignment="1">
      <alignment horizontal="center"/>
    </xf>
    <xf numFmtId="0" fontId="20" fillId="33" borderId="14" xfId="0" applyFont="1" applyFill="1" applyBorder="1" applyAlignment="1">
      <alignment horizontal="center" vertical="top" wrapText="1"/>
    </xf>
    <xf numFmtId="10" fontId="20" fillId="33" borderId="13" xfId="0" applyNumberFormat="1" applyFont="1" applyFill="1" applyBorder="1" applyAlignment="1">
      <alignment horizontal="center" vertical="top" wrapText="1"/>
    </xf>
    <xf numFmtId="10" fontId="20" fillId="33" borderId="13" xfId="0" applyNumberFormat="1" applyFont="1" applyFill="1" applyBorder="1" applyAlignment="1">
      <alignment horizontal="center" wrapText="1"/>
    </xf>
    <xf numFmtId="0" fontId="19" fillId="0" borderId="10" xfId="42" applyFont="1" applyBorder="1" applyAlignment="1">
      <alignment horizontal="center"/>
    </xf>
    <xf numFmtId="0" fontId="19" fillId="0" borderId="11" xfId="42" applyFont="1" applyBorder="1" applyAlignment="1">
      <alignment horizontal="center"/>
    </xf>
    <xf numFmtId="10" fontId="19" fillId="0" borderId="12" xfId="42" applyNumberFormat="1" applyFont="1" applyBorder="1" applyAlignment="1">
      <alignment horizontal="center"/>
    </xf>
    <xf numFmtId="10" fontId="0" fillId="0" borderId="0" xfId="0" applyNumberFormat="1" applyAlignment="1">
      <alignment horizontal="center"/>
    </xf>
    <xf numFmtId="0" fontId="20" fillId="33" borderId="0" xfId="0" applyFont="1" applyFill="1" applyAlignment="1">
      <alignment horizontal="center" vertical="top" wrapText="1"/>
    </xf>
    <xf numFmtId="10" fontId="20" fillId="33" borderId="0" xfId="0" applyNumberFormat="1" applyFont="1" applyFill="1" applyAlignment="1">
      <alignment horizontal="center" vertical="top" wrapText="1"/>
    </xf>
    <xf numFmtId="10" fontId="20" fillId="33" borderId="0" xfId="0" applyNumberFormat="1" applyFont="1" applyFill="1" applyAlignment="1">
      <alignment horizont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CHUNK1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4399452788749E-2"/>
          <c:y val="0.10538216560509556"/>
          <c:w val="0.92340344834480026"/>
          <c:h val="0.7739964391393751"/>
        </c:manualLayout>
      </c:layout>
      <c:lineChart>
        <c:grouping val="standard"/>
        <c:varyColors val="0"/>
        <c:ser>
          <c:idx val="0"/>
          <c:order val="0"/>
          <c:tx>
            <c:strRef>
              <c:f>Updated!$B$2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Updated!$A$3:$A$63</c:f>
              <c:numCache>
                <c:formatCode>General</c:formatCode>
                <c:ptCount val="61"/>
                <c:pt idx="0">
                  <c:v>1962</c:v>
                </c:pt>
                <c:pt idx="1">
                  <c:v>1963</c:v>
                </c:pt>
                <c:pt idx="2">
                  <c:v>1964</c:v>
                </c:pt>
                <c:pt idx="3">
                  <c:v>1965</c:v>
                </c:pt>
                <c:pt idx="4">
                  <c:v>1966</c:v>
                </c:pt>
                <c:pt idx="5">
                  <c:v>1967</c:v>
                </c:pt>
                <c:pt idx="6">
                  <c:v>1968</c:v>
                </c:pt>
                <c:pt idx="7">
                  <c:v>1969</c:v>
                </c:pt>
                <c:pt idx="8">
                  <c:v>1970</c:v>
                </c:pt>
                <c:pt idx="9">
                  <c:v>1971</c:v>
                </c:pt>
                <c:pt idx="10">
                  <c:v>1972</c:v>
                </c:pt>
                <c:pt idx="11">
                  <c:v>1973</c:v>
                </c:pt>
                <c:pt idx="12">
                  <c:v>1974</c:v>
                </c:pt>
                <c:pt idx="13">
                  <c:v>1975</c:v>
                </c:pt>
                <c:pt idx="14">
                  <c:v>1976</c:v>
                </c:pt>
                <c:pt idx="15">
                  <c:v>1977</c:v>
                </c:pt>
                <c:pt idx="16">
                  <c:v>1978</c:v>
                </c:pt>
                <c:pt idx="17">
                  <c:v>1979</c:v>
                </c:pt>
                <c:pt idx="18">
                  <c:v>1980</c:v>
                </c:pt>
                <c:pt idx="19">
                  <c:v>1981</c:v>
                </c:pt>
                <c:pt idx="20">
                  <c:v>1982</c:v>
                </c:pt>
                <c:pt idx="21">
                  <c:v>1983</c:v>
                </c:pt>
                <c:pt idx="22">
                  <c:v>1984</c:v>
                </c:pt>
                <c:pt idx="23">
                  <c:v>1985</c:v>
                </c:pt>
                <c:pt idx="24">
                  <c:v>1986</c:v>
                </c:pt>
                <c:pt idx="25">
                  <c:v>1987</c:v>
                </c:pt>
                <c:pt idx="26">
                  <c:v>1988</c:v>
                </c:pt>
                <c:pt idx="27">
                  <c:v>1989</c:v>
                </c:pt>
                <c:pt idx="28">
                  <c:v>1990</c:v>
                </c:pt>
                <c:pt idx="29">
                  <c:v>1991</c:v>
                </c:pt>
                <c:pt idx="30">
                  <c:v>1992</c:v>
                </c:pt>
                <c:pt idx="31">
                  <c:v>1993</c:v>
                </c:pt>
                <c:pt idx="32">
                  <c:v>1994</c:v>
                </c:pt>
                <c:pt idx="33">
                  <c:v>1995</c:v>
                </c:pt>
                <c:pt idx="34">
                  <c:v>1996</c:v>
                </c:pt>
                <c:pt idx="35">
                  <c:v>1997</c:v>
                </c:pt>
                <c:pt idx="36">
                  <c:v>1998</c:v>
                </c:pt>
                <c:pt idx="37">
                  <c:v>1999</c:v>
                </c:pt>
                <c:pt idx="38">
                  <c:v>2000</c:v>
                </c:pt>
                <c:pt idx="39">
                  <c:v>2001</c:v>
                </c:pt>
                <c:pt idx="40">
                  <c:v>2002</c:v>
                </c:pt>
                <c:pt idx="41">
                  <c:v>2003</c:v>
                </c:pt>
                <c:pt idx="42">
                  <c:v>2004</c:v>
                </c:pt>
                <c:pt idx="43">
                  <c:v>2005</c:v>
                </c:pt>
                <c:pt idx="44">
                  <c:v>2006</c:v>
                </c:pt>
                <c:pt idx="45">
                  <c:v>2007</c:v>
                </c:pt>
                <c:pt idx="46">
                  <c:v>2008</c:v>
                </c:pt>
                <c:pt idx="47">
                  <c:v>2009</c:v>
                </c:pt>
                <c:pt idx="48">
                  <c:v>2010</c:v>
                </c:pt>
                <c:pt idx="49">
                  <c:v>2011</c:v>
                </c:pt>
                <c:pt idx="50">
                  <c:v>2012</c:v>
                </c:pt>
                <c:pt idx="51">
                  <c:v>2013</c:v>
                </c:pt>
                <c:pt idx="52">
                  <c:v>2014</c:v>
                </c:pt>
                <c:pt idx="53">
                  <c:v>2015</c:v>
                </c:pt>
                <c:pt idx="54">
                  <c:v>2016</c:v>
                </c:pt>
                <c:pt idx="55">
                  <c:v>2017</c:v>
                </c:pt>
                <c:pt idx="56">
                  <c:v>2018</c:v>
                </c:pt>
                <c:pt idx="57">
                  <c:v>2019</c:v>
                </c:pt>
                <c:pt idx="58">
                  <c:v>2020</c:v>
                </c:pt>
                <c:pt idx="59">
                  <c:v>2021</c:v>
                </c:pt>
                <c:pt idx="60">
                  <c:v>2022</c:v>
                </c:pt>
              </c:numCache>
            </c:numRef>
          </c:cat>
          <c:val>
            <c:numRef>
              <c:f>Updated!$B$3:$B$63</c:f>
              <c:numCache>
                <c:formatCode>0.00%</c:formatCode>
                <c:ptCount val="61"/>
                <c:pt idx="0">
                  <c:v>6.824378726764245E-2</c:v>
                </c:pt>
                <c:pt idx="1">
                  <c:v>5.1016246841296541E-2</c:v>
                </c:pt>
                <c:pt idx="2">
                  <c:v>6.5525950202495076E-2</c:v>
                </c:pt>
                <c:pt idx="3">
                  <c:v>6.4581890539499226E-2</c:v>
                </c:pt>
                <c:pt idx="4">
                  <c:v>6.568201669995663E-2</c:v>
                </c:pt>
                <c:pt idx="5">
                  <c:v>2.9934199213600358E-2</c:v>
                </c:pt>
                <c:pt idx="6">
                  <c:v>5.3450832969277391E-2</c:v>
                </c:pt>
                <c:pt idx="7">
                  <c:v>5.3168896895289315E-2</c:v>
                </c:pt>
                <c:pt idx="8">
                  <c:v>2.6204180931241612E-2</c:v>
                </c:pt>
                <c:pt idx="9">
                  <c:v>5.5317807328619642E-2</c:v>
                </c:pt>
                <c:pt idx="10">
                  <c:v>5.3837798780445444E-2</c:v>
                </c:pt>
                <c:pt idx="11">
                  <c:v>7.1995235625565882E-2</c:v>
                </c:pt>
                <c:pt idx="12">
                  <c:v>4.1664189583952606E-2</c:v>
                </c:pt>
                <c:pt idx="13">
                  <c:v>2.2197119235469732E-2</c:v>
                </c:pt>
                <c:pt idx="14">
                  <c:v>5.5051135138465331E-2</c:v>
                </c:pt>
                <c:pt idx="15">
                  <c:v>3.4333816299940513E-2</c:v>
                </c:pt>
                <c:pt idx="16">
                  <c:v>4.0268728707854563E-2</c:v>
                </c:pt>
                <c:pt idx="17">
                  <c:v>4.1961054334664086E-2</c:v>
                </c:pt>
                <c:pt idx="18">
                  <c:v>1.3717805151175811E-2</c:v>
                </c:pt>
                <c:pt idx="19">
                  <c:v>3.0575839900323049E-2</c:v>
                </c:pt>
                <c:pt idx="20">
                  <c:v>-3.2020248411975372E-2</c:v>
                </c:pt>
                <c:pt idx="21">
                  <c:v>2.5985726971615941E-2</c:v>
                </c:pt>
                <c:pt idx="22">
                  <c:v>5.9253503152521425E-2</c:v>
                </c:pt>
                <c:pt idx="23">
                  <c:v>4.7340828437658411E-2</c:v>
                </c:pt>
                <c:pt idx="24">
                  <c:v>2.1618155560516161E-2</c:v>
                </c:pt>
                <c:pt idx="25">
                  <c:v>4.0964645209048411E-2</c:v>
                </c:pt>
                <c:pt idx="26">
                  <c:v>4.4294009668665035E-2</c:v>
                </c:pt>
                <c:pt idx="27">
                  <c:v>2.3239739225943579E-2</c:v>
                </c:pt>
                <c:pt idx="28">
                  <c:v>1.5434604383026684E-3</c:v>
                </c:pt>
                <c:pt idx="29">
                  <c:v>-2.1256922359496389E-2</c:v>
                </c:pt>
                <c:pt idx="30">
                  <c:v>8.8297602591262958E-3</c:v>
                </c:pt>
                <c:pt idx="31">
                  <c:v>2.6552358790787878E-2</c:v>
                </c:pt>
                <c:pt idx="32">
                  <c:v>4.4934746186904517E-2</c:v>
                </c:pt>
                <c:pt idx="33">
                  <c:v>2.6777084386411687E-2</c:v>
                </c:pt>
                <c:pt idx="34">
                  <c:v>1.6110480277820249E-2</c:v>
                </c:pt>
                <c:pt idx="35">
                  <c:v>4.279812434458008E-2</c:v>
                </c:pt>
                <c:pt idx="36">
                  <c:v>3.8817591449170408E-2</c:v>
                </c:pt>
                <c:pt idx="37">
                  <c:v>5.1632108997310633E-2</c:v>
                </c:pt>
                <c:pt idx="38">
                  <c:v>5.1826902897988525E-2</c:v>
                </c:pt>
                <c:pt idx="39">
                  <c:v>1.7708190841258187E-2</c:v>
                </c:pt>
                <c:pt idx="40">
                  <c:v>3.0100163076895559E-2</c:v>
                </c:pt>
                <c:pt idx="41">
                  <c:v>1.802273315469205E-2</c:v>
                </c:pt>
                <c:pt idx="42">
                  <c:v>3.0859612063135478E-2</c:v>
                </c:pt>
                <c:pt idx="43">
                  <c:v>3.2013821386741137E-2</c:v>
                </c:pt>
                <c:pt idx="44">
                  <c:v>2.623412619698362E-2</c:v>
                </c:pt>
                <c:pt idx="45">
                  <c:v>2.0627476925272337E-2</c:v>
                </c:pt>
                <c:pt idx="46">
                  <c:v>1.0003609713688633E-2</c:v>
                </c:pt>
                <c:pt idx="47">
                  <c:v>-2.9495876416449573E-2</c:v>
                </c:pt>
                <c:pt idx="48">
                  <c:v>3.0835142207318977E-2</c:v>
                </c:pt>
                <c:pt idx="49">
                  <c:v>3.1412190022868547E-2</c:v>
                </c:pt>
                <c:pt idx="50">
                  <c:v>1.7454722848954107E-2</c:v>
                </c:pt>
                <c:pt idx="51">
                  <c:v>2.2180681848148476E-2</c:v>
                </c:pt>
                <c:pt idx="52">
                  <c:v>2.9000000000000001E-2</c:v>
                </c:pt>
                <c:pt idx="53">
                  <c:v>7.0000000000000001E-3</c:v>
                </c:pt>
                <c:pt idx="54">
                  <c:v>1.0999999999999999E-2</c:v>
                </c:pt>
                <c:pt idx="55">
                  <c:v>0.03</c:v>
                </c:pt>
                <c:pt idx="56">
                  <c:v>2.4E-2</c:v>
                </c:pt>
                <c:pt idx="57">
                  <c:v>1.9E-2</c:v>
                </c:pt>
                <c:pt idx="58">
                  <c:v>-5.1999999999999998E-2</c:v>
                </c:pt>
                <c:pt idx="59">
                  <c:v>4.5999999999999999E-2</c:v>
                </c:pt>
                <c:pt idx="60">
                  <c:v>3.7999999999999999E-2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D7-44C2-A599-C3C48537B33D}"/>
            </c:ext>
          </c:extLst>
        </c:ser>
        <c:ser>
          <c:idx val="1"/>
          <c:order val="1"/>
          <c:tx>
            <c:strRef>
              <c:f>Updated!$C$2</c:f>
              <c:strCache>
                <c:ptCount val="1"/>
                <c:pt idx="0">
                  <c:v>CPI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Updated!$A$3:$A$63</c:f>
              <c:numCache>
                <c:formatCode>General</c:formatCode>
                <c:ptCount val="61"/>
                <c:pt idx="0">
                  <c:v>1962</c:v>
                </c:pt>
                <c:pt idx="1">
                  <c:v>1963</c:v>
                </c:pt>
                <c:pt idx="2">
                  <c:v>1964</c:v>
                </c:pt>
                <c:pt idx="3">
                  <c:v>1965</c:v>
                </c:pt>
                <c:pt idx="4">
                  <c:v>1966</c:v>
                </c:pt>
                <c:pt idx="5">
                  <c:v>1967</c:v>
                </c:pt>
                <c:pt idx="6">
                  <c:v>1968</c:v>
                </c:pt>
                <c:pt idx="7">
                  <c:v>1969</c:v>
                </c:pt>
                <c:pt idx="8">
                  <c:v>1970</c:v>
                </c:pt>
                <c:pt idx="9">
                  <c:v>1971</c:v>
                </c:pt>
                <c:pt idx="10">
                  <c:v>1972</c:v>
                </c:pt>
                <c:pt idx="11">
                  <c:v>1973</c:v>
                </c:pt>
                <c:pt idx="12">
                  <c:v>1974</c:v>
                </c:pt>
                <c:pt idx="13">
                  <c:v>1975</c:v>
                </c:pt>
                <c:pt idx="14">
                  <c:v>1976</c:v>
                </c:pt>
                <c:pt idx="15">
                  <c:v>1977</c:v>
                </c:pt>
                <c:pt idx="16">
                  <c:v>1978</c:v>
                </c:pt>
                <c:pt idx="17">
                  <c:v>1979</c:v>
                </c:pt>
                <c:pt idx="18">
                  <c:v>1980</c:v>
                </c:pt>
                <c:pt idx="19">
                  <c:v>1981</c:v>
                </c:pt>
                <c:pt idx="20">
                  <c:v>1982</c:v>
                </c:pt>
                <c:pt idx="21">
                  <c:v>1983</c:v>
                </c:pt>
                <c:pt idx="22">
                  <c:v>1984</c:v>
                </c:pt>
                <c:pt idx="23">
                  <c:v>1985</c:v>
                </c:pt>
                <c:pt idx="24">
                  <c:v>1986</c:v>
                </c:pt>
                <c:pt idx="25">
                  <c:v>1987</c:v>
                </c:pt>
                <c:pt idx="26">
                  <c:v>1988</c:v>
                </c:pt>
                <c:pt idx="27">
                  <c:v>1989</c:v>
                </c:pt>
                <c:pt idx="28">
                  <c:v>1990</c:v>
                </c:pt>
                <c:pt idx="29">
                  <c:v>1991</c:v>
                </c:pt>
                <c:pt idx="30">
                  <c:v>1992</c:v>
                </c:pt>
                <c:pt idx="31">
                  <c:v>1993</c:v>
                </c:pt>
                <c:pt idx="32">
                  <c:v>1994</c:v>
                </c:pt>
                <c:pt idx="33">
                  <c:v>1995</c:v>
                </c:pt>
                <c:pt idx="34">
                  <c:v>1996</c:v>
                </c:pt>
                <c:pt idx="35">
                  <c:v>1997</c:v>
                </c:pt>
                <c:pt idx="36">
                  <c:v>1998</c:v>
                </c:pt>
                <c:pt idx="37">
                  <c:v>1999</c:v>
                </c:pt>
                <c:pt idx="38">
                  <c:v>2000</c:v>
                </c:pt>
                <c:pt idx="39">
                  <c:v>2001</c:v>
                </c:pt>
                <c:pt idx="40">
                  <c:v>2002</c:v>
                </c:pt>
                <c:pt idx="41">
                  <c:v>2003</c:v>
                </c:pt>
                <c:pt idx="42">
                  <c:v>2004</c:v>
                </c:pt>
                <c:pt idx="43">
                  <c:v>2005</c:v>
                </c:pt>
                <c:pt idx="44">
                  <c:v>2006</c:v>
                </c:pt>
                <c:pt idx="45">
                  <c:v>2007</c:v>
                </c:pt>
                <c:pt idx="46">
                  <c:v>2008</c:v>
                </c:pt>
                <c:pt idx="47">
                  <c:v>2009</c:v>
                </c:pt>
                <c:pt idx="48">
                  <c:v>2010</c:v>
                </c:pt>
                <c:pt idx="49">
                  <c:v>2011</c:v>
                </c:pt>
                <c:pt idx="50">
                  <c:v>2012</c:v>
                </c:pt>
                <c:pt idx="51">
                  <c:v>2013</c:v>
                </c:pt>
                <c:pt idx="52">
                  <c:v>2014</c:v>
                </c:pt>
                <c:pt idx="53">
                  <c:v>2015</c:v>
                </c:pt>
                <c:pt idx="54">
                  <c:v>2016</c:v>
                </c:pt>
                <c:pt idx="55">
                  <c:v>2017</c:v>
                </c:pt>
                <c:pt idx="56">
                  <c:v>2018</c:v>
                </c:pt>
                <c:pt idx="57">
                  <c:v>2019</c:v>
                </c:pt>
                <c:pt idx="58">
                  <c:v>2020</c:v>
                </c:pt>
                <c:pt idx="59">
                  <c:v>2021</c:v>
                </c:pt>
                <c:pt idx="60">
                  <c:v>2022</c:v>
                </c:pt>
              </c:numCache>
            </c:numRef>
          </c:cat>
          <c:val>
            <c:numRef>
              <c:f>Updated!$C$3:$C$63</c:f>
              <c:numCache>
                <c:formatCode>0.00%</c:formatCode>
                <c:ptCount val="61"/>
                <c:pt idx="0">
                  <c:v>1.6042780748663166E-2</c:v>
                </c:pt>
                <c:pt idx="1">
                  <c:v>2.1052631578947212E-2</c:v>
                </c:pt>
                <c:pt idx="2">
                  <c:v>2.0618556701031077E-2</c:v>
                </c:pt>
                <c:pt idx="3">
                  <c:v>3.0303030303030276E-2</c:v>
                </c:pt>
                <c:pt idx="4">
                  <c:v>3.4313725490196179E-2</c:v>
                </c:pt>
                <c:pt idx="5">
                  <c:v>3.7914691943127909E-2</c:v>
                </c:pt>
                <c:pt idx="6">
                  <c:v>4.1095890410959068E-2</c:v>
                </c:pt>
                <c:pt idx="7">
                  <c:v>4.8245614035087536E-2</c:v>
                </c:pt>
                <c:pt idx="8">
                  <c:v>1.2552301255230214E-2</c:v>
                </c:pt>
                <c:pt idx="9">
                  <c:v>4.9586776859504189E-2</c:v>
                </c:pt>
                <c:pt idx="10">
                  <c:v>5.1181102362204856E-2</c:v>
                </c:pt>
                <c:pt idx="11">
                  <c:v>9.3632958801498134E-2</c:v>
                </c:pt>
                <c:pt idx="12">
                  <c:v>0.12328767123287655</c:v>
                </c:pt>
                <c:pt idx="13">
                  <c:v>9.4512195121951206E-2</c:v>
                </c:pt>
                <c:pt idx="14">
                  <c:v>5.8495821727019504E-2</c:v>
                </c:pt>
                <c:pt idx="15">
                  <c:v>9.4736842105263216E-2</c:v>
                </c:pt>
                <c:pt idx="16">
                  <c:v>8.4134615384615419E-2</c:v>
                </c:pt>
                <c:pt idx="17">
                  <c:v>9.7560975609755976E-2</c:v>
                </c:pt>
                <c:pt idx="18">
                  <c:v>0.11111111111111116</c:v>
                </c:pt>
                <c:pt idx="19">
                  <c:v>0.12181818181818184</c:v>
                </c:pt>
                <c:pt idx="20">
                  <c:v>9.2382495948136079E-2</c:v>
                </c:pt>
                <c:pt idx="21">
                  <c:v>4.5994065281899088E-2</c:v>
                </c:pt>
                <c:pt idx="22">
                  <c:v>3.6879432624113306E-2</c:v>
                </c:pt>
                <c:pt idx="23">
                  <c:v>4.3775649794801641E-2</c:v>
                </c:pt>
                <c:pt idx="24">
                  <c:v>4.1939711664482404E-2</c:v>
                </c:pt>
                <c:pt idx="25">
                  <c:v>4.1509433962264142E-2</c:v>
                </c:pt>
                <c:pt idx="26">
                  <c:v>3.9855072463768071E-2</c:v>
                </c:pt>
                <c:pt idx="27">
                  <c:v>5.2264808362369353E-2</c:v>
                </c:pt>
                <c:pt idx="28">
                  <c:v>4.9668874172185351E-2</c:v>
                </c:pt>
                <c:pt idx="29">
                  <c:v>3.7854889589905349E-2</c:v>
                </c:pt>
                <c:pt idx="30">
                  <c:v>2.1276595744680771E-2</c:v>
                </c:pt>
                <c:pt idx="31">
                  <c:v>1.6865079365079305E-2</c:v>
                </c:pt>
                <c:pt idx="32">
                  <c:v>1.9512195121951237E-3</c:v>
                </c:pt>
                <c:pt idx="33">
                  <c:v>1.7526777020447915E-2</c:v>
                </c:pt>
                <c:pt idx="34">
                  <c:v>2.2009569377990479E-2</c:v>
                </c:pt>
                <c:pt idx="35">
                  <c:v>7.4906367041198685E-3</c:v>
                </c:pt>
                <c:pt idx="36">
                  <c:v>1.0223048327137718E-2</c:v>
                </c:pt>
                <c:pt idx="37">
                  <c:v>2.575896964121438E-2</c:v>
                </c:pt>
                <c:pt idx="38">
                  <c:v>3.2286995515695027E-2</c:v>
                </c:pt>
                <c:pt idx="39">
                  <c:v>6.9504778453519656E-3</c:v>
                </c:pt>
                <c:pt idx="40">
                  <c:v>3.8826574633304523E-2</c:v>
                </c:pt>
                <c:pt idx="41">
                  <c:v>1.9933554817275656E-2</c:v>
                </c:pt>
                <c:pt idx="42">
                  <c:v>2.1172638436482094E-2</c:v>
                </c:pt>
                <c:pt idx="43">
                  <c:v>2.1531100478468845E-2</c:v>
                </c:pt>
                <c:pt idx="44">
                  <c:v>1.6728624535316428E-2</c:v>
                </c:pt>
                <c:pt idx="45">
                  <c:v>2.3765996343692697E-2</c:v>
                </c:pt>
                <c:pt idx="46">
                  <c:v>1.34E-2</c:v>
                </c:pt>
                <c:pt idx="47">
                  <c:v>1.3000000000000001E-2</c:v>
                </c:pt>
                <c:pt idx="48">
                  <c:v>2.4E-2</c:v>
                </c:pt>
                <c:pt idx="49">
                  <c:v>2.8999999999999998E-2</c:v>
                </c:pt>
                <c:pt idx="50">
                  <c:v>1.4999999999999999E-2</c:v>
                </c:pt>
                <c:pt idx="51">
                  <c:v>9.0000000000000011E-3</c:v>
                </c:pt>
                <c:pt idx="52">
                  <c:v>0.02</c:v>
                </c:pt>
                <c:pt idx="53">
                  <c:v>1.0999999999999999E-2</c:v>
                </c:pt>
                <c:pt idx="54">
                  <c:v>1.4E-2</c:v>
                </c:pt>
                <c:pt idx="55">
                  <c:v>1.6E-2</c:v>
                </c:pt>
                <c:pt idx="56">
                  <c:v>2.3E-2</c:v>
                </c:pt>
                <c:pt idx="57">
                  <c:v>1.9E-2</c:v>
                </c:pt>
                <c:pt idx="58">
                  <c:v>7.0000000000000001E-3</c:v>
                </c:pt>
                <c:pt idx="59">
                  <c:v>3.4000000000000002E-2</c:v>
                </c:pt>
                <c:pt idx="60">
                  <c:v>6.8000000000000005E-2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D7-44C2-A599-C3C48537B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24976"/>
        <c:axId val="32726608"/>
      </c:lineChart>
      <c:catAx>
        <c:axId val="3272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26608"/>
        <c:crosses val="autoZero"/>
        <c:auto val="1"/>
        <c:lblAlgn val="ctr"/>
        <c:lblOffset val="100"/>
        <c:noMultiLvlLbl val="0"/>
      </c:catAx>
      <c:valAx>
        <c:axId val="3272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2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</xdr:colOff>
      <xdr:row>24</xdr:row>
      <xdr:rowOff>76200</xdr:rowOff>
    </xdr:from>
    <xdr:to>
      <xdr:col>19</xdr:col>
      <xdr:colOff>502920</xdr:colOff>
      <xdr:row>49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83"/>
  <sheetViews>
    <sheetView tabSelected="1" topLeftCell="A56" workbookViewId="0">
      <selection activeCell="C67" sqref="C67"/>
    </sheetView>
  </sheetViews>
  <sheetFormatPr defaultRowHeight="14.4"/>
  <cols>
    <col min="1" max="1" width="10.15625" customWidth="1"/>
    <col min="2" max="2" width="17" customWidth="1"/>
  </cols>
  <sheetData>
    <row r="2" spans="1:5">
      <c r="B2" t="s">
        <v>6</v>
      </c>
      <c r="C2" t="s">
        <v>5</v>
      </c>
      <c r="D2" t="s">
        <v>8</v>
      </c>
      <c r="E2" t="s">
        <v>9</v>
      </c>
    </row>
    <row r="3" spans="1:5">
      <c r="A3" s="7">
        <v>1962</v>
      </c>
      <c r="B3" s="3">
        <v>6.824378726764245E-2</v>
      </c>
      <c r="C3" s="3">
        <v>1.6042780748663166E-2</v>
      </c>
      <c r="D3" s="1">
        <f>1+B3</f>
        <v>1.0682437872676425</v>
      </c>
      <c r="E3" s="1">
        <f>1+C3</f>
        <v>1.0160427807486632</v>
      </c>
    </row>
    <row r="4" spans="1:5">
      <c r="A4" s="7">
        <v>1963</v>
      </c>
      <c r="B4" s="3">
        <v>5.1016246841296541E-2</v>
      </c>
      <c r="C4" s="3">
        <v>2.1052631578947212E-2</v>
      </c>
      <c r="D4" s="1">
        <f t="shared" ref="D4:D63" si="0">1+B4</f>
        <v>1.0510162468412965</v>
      </c>
      <c r="E4" s="1">
        <f t="shared" ref="E4:E63" si="1">1+C4</f>
        <v>1.0210526315789472</v>
      </c>
    </row>
    <row r="5" spans="1:5">
      <c r="A5" s="7">
        <v>1964</v>
      </c>
      <c r="B5" s="3">
        <v>6.5525950202495076E-2</v>
      </c>
      <c r="C5" s="3">
        <v>2.0618556701031077E-2</v>
      </c>
      <c r="D5" s="1">
        <f t="shared" si="0"/>
        <v>1.065525950202495</v>
      </c>
      <c r="E5" s="1">
        <f t="shared" si="1"/>
        <v>1.0206185567010311</v>
      </c>
    </row>
    <row r="6" spans="1:5">
      <c r="A6" s="7">
        <v>1965</v>
      </c>
      <c r="B6" s="3">
        <v>6.4581890539499226E-2</v>
      </c>
      <c r="C6" s="3">
        <v>3.0303030303030276E-2</v>
      </c>
      <c r="D6" s="1">
        <f t="shared" si="0"/>
        <v>1.0645818905394993</v>
      </c>
      <c r="E6" s="1">
        <f t="shared" si="1"/>
        <v>1.0303030303030303</v>
      </c>
    </row>
    <row r="7" spans="1:5">
      <c r="A7" s="7">
        <v>1966</v>
      </c>
      <c r="B7" s="3">
        <v>6.568201669995663E-2</v>
      </c>
      <c r="C7" s="3">
        <v>3.4313725490196179E-2</v>
      </c>
      <c r="D7" s="1">
        <f t="shared" si="0"/>
        <v>1.0656820166999565</v>
      </c>
      <c r="E7" s="1">
        <f t="shared" si="1"/>
        <v>1.0343137254901962</v>
      </c>
    </row>
    <row r="8" spans="1:5">
      <c r="A8" s="7">
        <v>1967</v>
      </c>
      <c r="B8" s="3">
        <v>2.9934199213600358E-2</v>
      </c>
      <c r="C8" s="3">
        <v>3.7914691943127909E-2</v>
      </c>
      <c r="D8" s="1">
        <f t="shared" si="0"/>
        <v>1.0299341992136004</v>
      </c>
      <c r="E8" s="1">
        <f t="shared" si="1"/>
        <v>1.0379146919431279</v>
      </c>
    </row>
    <row r="9" spans="1:5">
      <c r="A9" s="7">
        <v>1968</v>
      </c>
      <c r="B9" s="3">
        <v>5.3450832969277391E-2</v>
      </c>
      <c r="C9" s="3">
        <v>4.1095890410959068E-2</v>
      </c>
      <c r="D9" s="1">
        <f t="shared" si="0"/>
        <v>1.0534508329692773</v>
      </c>
      <c r="E9" s="1">
        <f t="shared" si="1"/>
        <v>1.0410958904109591</v>
      </c>
    </row>
    <row r="10" spans="1:5">
      <c r="A10" s="7">
        <v>1969</v>
      </c>
      <c r="B10" s="3">
        <v>5.3168896895289315E-2</v>
      </c>
      <c r="C10" s="3">
        <v>4.8245614035087536E-2</v>
      </c>
      <c r="D10" s="1">
        <f t="shared" si="0"/>
        <v>1.0531688968952893</v>
      </c>
      <c r="E10" s="1">
        <f t="shared" si="1"/>
        <v>1.0482456140350875</v>
      </c>
    </row>
    <row r="11" spans="1:5">
      <c r="A11" s="7">
        <v>1970</v>
      </c>
      <c r="B11" s="3">
        <v>2.6204180931241612E-2</v>
      </c>
      <c r="C11" s="3">
        <v>1.2552301255230214E-2</v>
      </c>
      <c r="D11" s="1">
        <f t="shared" si="0"/>
        <v>1.0262041809312417</v>
      </c>
      <c r="E11" s="1">
        <f t="shared" si="1"/>
        <v>1.0125523012552302</v>
      </c>
    </row>
    <row r="12" spans="1:5">
      <c r="A12" s="7">
        <v>1971</v>
      </c>
      <c r="B12" s="3">
        <v>5.5317807328619642E-2</v>
      </c>
      <c r="C12" s="3">
        <v>4.9586776859504189E-2</v>
      </c>
      <c r="D12" s="1">
        <f t="shared" si="0"/>
        <v>1.0553178073286196</v>
      </c>
      <c r="E12" s="1">
        <f t="shared" si="1"/>
        <v>1.0495867768595042</v>
      </c>
    </row>
    <row r="13" spans="1:5">
      <c r="A13" s="7">
        <v>1972</v>
      </c>
      <c r="B13" s="3">
        <v>5.3837798780445444E-2</v>
      </c>
      <c r="C13" s="3">
        <v>5.1181102362204856E-2</v>
      </c>
      <c r="D13" s="1">
        <f t="shared" si="0"/>
        <v>1.0538377987804455</v>
      </c>
      <c r="E13" s="1">
        <f t="shared" si="1"/>
        <v>1.0511811023622049</v>
      </c>
    </row>
    <row r="14" spans="1:5">
      <c r="A14" s="7">
        <v>1973</v>
      </c>
      <c r="B14" s="3">
        <v>7.1995235625565882E-2</v>
      </c>
      <c r="C14" s="3">
        <v>9.3632958801498134E-2</v>
      </c>
      <c r="D14" s="1">
        <f t="shared" si="0"/>
        <v>1.071995235625566</v>
      </c>
      <c r="E14" s="1">
        <f t="shared" si="1"/>
        <v>1.0936329588014981</v>
      </c>
    </row>
    <row r="15" spans="1:5">
      <c r="A15" s="7">
        <v>1974</v>
      </c>
      <c r="B15" s="3">
        <v>4.1664189583952606E-2</v>
      </c>
      <c r="C15" s="3">
        <v>0.12328767123287655</v>
      </c>
      <c r="D15" s="1">
        <f t="shared" si="0"/>
        <v>1.0416641895839527</v>
      </c>
      <c r="E15" s="1">
        <f t="shared" si="1"/>
        <v>1.1232876712328765</v>
      </c>
    </row>
    <row r="16" spans="1:5">
      <c r="A16" s="7">
        <v>1975</v>
      </c>
      <c r="B16" s="3">
        <v>2.2197119235469732E-2</v>
      </c>
      <c r="C16" s="3">
        <v>9.4512195121951206E-2</v>
      </c>
      <c r="D16" s="1">
        <f t="shared" si="0"/>
        <v>1.0221971192354697</v>
      </c>
      <c r="E16" s="1">
        <f t="shared" si="1"/>
        <v>1.0945121951219512</v>
      </c>
    </row>
    <row r="17" spans="1:5">
      <c r="A17" s="7">
        <v>1976</v>
      </c>
      <c r="B17" s="3">
        <v>5.5051135138465331E-2</v>
      </c>
      <c r="C17" s="3">
        <v>5.8495821727019504E-2</v>
      </c>
      <c r="D17" s="1">
        <f t="shared" si="0"/>
        <v>1.0550511351384653</v>
      </c>
      <c r="E17" s="1">
        <f t="shared" si="1"/>
        <v>1.0584958217270195</v>
      </c>
    </row>
    <row r="18" spans="1:5">
      <c r="A18" s="7">
        <v>1977</v>
      </c>
      <c r="B18" s="3">
        <v>3.4333816299940513E-2</v>
      </c>
      <c r="C18" s="3">
        <v>9.4736842105263216E-2</v>
      </c>
      <c r="D18" s="1">
        <f t="shared" si="0"/>
        <v>1.0343338162999405</v>
      </c>
      <c r="E18" s="1">
        <f t="shared" si="1"/>
        <v>1.0947368421052632</v>
      </c>
    </row>
    <row r="19" spans="1:5">
      <c r="A19" s="7">
        <v>1978</v>
      </c>
      <c r="B19" s="3">
        <v>4.0268728707854563E-2</v>
      </c>
      <c r="C19" s="3">
        <v>8.4134615384615419E-2</v>
      </c>
      <c r="D19" s="1">
        <f t="shared" si="0"/>
        <v>1.0402687287078545</v>
      </c>
      <c r="E19" s="1">
        <f t="shared" si="1"/>
        <v>1.0841346153846154</v>
      </c>
    </row>
    <row r="20" spans="1:5">
      <c r="A20" s="7">
        <v>1979</v>
      </c>
      <c r="B20" s="3">
        <v>4.1961054334664086E-2</v>
      </c>
      <c r="C20" s="3">
        <v>9.7560975609755976E-2</v>
      </c>
      <c r="D20" s="1">
        <f t="shared" si="0"/>
        <v>1.041961054334664</v>
      </c>
      <c r="E20" s="1">
        <f t="shared" si="1"/>
        <v>1.097560975609756</v>
      </c>
    </row>
    <row r="21" spans="1:5">
      <c r="A21" s="7">
        <v>1980</v>
      </c>
      <c r="B21" s="3">
        <v>1.3717805151175811E-2</v>
      </c>
      <c r="C21" s="3">
        <v>0.11111111111111116</v>
      </c>
      <c r="D21" s="1">
        <f t="shared" si="0"/>
        <v>1.0137178051511757</v>
      </c>
      <c r="E21" s="1">
        <f t="shared" si="1"/>
        <v>1.1111111111111112</v>
      </c>
    </row>
    <row r="22" spans="1:5">
      <c r="A22" s="7">
        <v>1981</v>
      </c>
      <c r="B22" s="3">
        <v>3.0575839900323049E-2</v>
      </c>
      <c r="C22" s="3">
        <v>0.12181818181818184</v>
      </c>
      <c r="D22" s="1">
        <f t="shared" si="0"/>
        <v>1.0305758399003231</v>
      </c>
      <c r="E22" s="1">
        <f t="shared" si="1"/>
        <v>1.1218181818181818</v>
      </c>
    </row>
    <row r="23" spans="1:5">
      <c r="A23" s="7">
        <v>1982</v>
      </c>
      <c r="B23" s="3">
        <v>-3.2020248411975372E-2</v>
      </c>
      <c r="C23" s="3">
        <v>9.2382495948136079E-2</v>
      </c>
      <c r="D23" s="1">
        <f t="shared" si="0"/>
        <v>0.96797975158802463</v>
      </c>
      <c r="E23" s="1">
        <f t="shared" si="1"/>
        <v>1.0923824959481361</v>
      </c>
    </row>
    <row r="24" spans="1:5">
      <c r="A24" s="7">
        <v>1983</v>
      </c>
      <c r="B24" s="3">
        <v>2.5985726971615941E-2</v>
      </c>
      <c r="C24" s="3">
        <v>4.5994065281899088E-2</v>
      </c>
      <c r="D24" s="1">
        <f t="shared" si="0"/>
        <v>1.0259857269716159</v>
      </c>
      <c r="E24" s="1">
        <f t="shared" si="1"/>
        <v>1.0459940652818991</v>
      </c>
    </row>
    <row r="25" spans="1:5">
      <c r="A25" s="7">
        <v>1984</v>
      </c>
      <c r="B25" s="3">
        <v>5.9253503152521425E-2</v>
      </c>
      <c r="C25" s="3">
        <v>3.6879432624113306E-2</v>
      </c>
      <c r="D25" s="1">
        <f t="shared" si="0"/>
        <v>1.0592535031525214</v>
      </c>
      <c r="E25" s="1">
        <f t="shared" si="1"/>
        <v>1.0368794326241133</v>
      </c>
    </row>
    <row r="26" spans="1:5">
      <c r="A26" s="7">
        <v>1985</v>
      </c>
      <c r="B26" s="3">
        <v>4.7340828437658411E-2</v>
      </c>
      <c r="C26" s="3">
        <v>4.3775649794801641E-2</v>
      </c>
      <c r="D26" s="1">
        <f t="shared" si="0"/>
        <v>1.0473408284376584</v>
      </c>
      <c r="E26" s="1">
        <f t="shared" si="1"/>
        <v>1.0437756497948016</v>
      </c>
    </row>
    <row r="27" spans="1:5">
      <c r="A27" s="7">
        <v>1986</v>
      </c>
      <c r="B27" s="3">
        <v>2.1618155560516161E-2</v>
      </c>
      <c r="C27" s="3">
        <v>4.1939711664482404E-2</v>
      </c>
      <c r="D27" s="1">
        <f t="shared" si="0"/>
        <v>1.0216181555605162</v>
      </c>
      <c r="E27" s="1">
        <f t="shared" si="1"/>
        <v>1.0419397116644824</v>
      </c>
    </row>
    <row r="28" spans="1:5">
      <c r="A28" s="7">
        <v>1987</v>
      </c>
      <c r="B28" s="3">
        <v>4.0964645209048411E-2</v>
      </c>
      <c r="C28" s="3">
        <v>4.1509433962264142E-2</v>
      </c>
      <c r="D28" s="1">
        <f t="shared" si="0"/>
        <v>1.0409646452090484</v>
      </c>
      <c r="E28" s="1">
        <f t="shared" si="1"/>
        <v>1.0415094339622641</v>
      </c>
    </row>
    <row r="29" spans="1:5">
      <c r="A29" s="7">
        <v>1988</v>
      </c>
      <c r="B29" s="3">
        <v>4.4294009668665035E-2</v>
      </c>
      <c r="C29" s="3">
        <v>3.9855072463768071E-2</v>
      </c>
      <c r="D29" s="1">
        <f t="shared" si="0"/>
        <v>1.044294009668665</v>
      </c>
      <c r="E29" s="1">
        <f t="shared" si="1"/>
        <v>1.0398550724637681</v>
      </c>
    </row>
    <row r="30" spans="1:5">
      <c r="A30" s="7">
        <v>1989</v>
      </c>
      <c r="B30" s="3">
        <v>2.3239739225943579E-2</v>
      </c>
      <c r="C30" s="3">
        <v>5.2264808362369353E-2</v>
      </c>
      <c r="D30" s="1">
        <f t="shared" si="0"/>
        <v>1.0232397392259436</v>
      </c>
      <c r="E30" s="1">
        <f t="shared" si="1"/>
        <v>1.0522648083623694</v>
      </c>
    </row>
    <row r="31" spans="1:5">
      <c r="A31" s="7">
        <v>1990</v>
      </c>
      <c r="B31" s="3">
        <v>1.5434604383026684E-3</v>
      </c>
      <c r="C31" s="3">
        <v>4.9668874172185351E-2</v>
      </c>
      <c r="D31" s="1">
        <f t="shared" si="0"/>
        <v>1.0015434604383027</v>
      </c>
      <c r="E31" s="1">
        <f t="shared" si="1"/>
        <v>1.0496688741721854</v>
      </c>
    </row>
    <row r="32" spans="1:5">
      <c r="A32" s="7">
        <v>1991</v>
      </c>
      <c r="B32" s="3">
        <v>-2.1256922359496389E-2</v>
      </c>
      <c r="C32" s="3">
        <v>3.7854889589905349E-2</v>
      </c>
      <c r="D32" s="1">
        <f t="shared" si="0"/>
        <v>0.97874307764050361</v>
      </c>
      <c r="E32" s="1">
        <f t="shared" si="1"/>
        <v>1.0378548895899053</v>
      </c>
    </row>
    <row r="33" spans="1:5">
      <c r="A33" s="7">
        <v>1992</v>
      </c>
      <c r="B33" s="3">
        <v>8.8297602591262958E-3</v>
      </c>
      <c r="C33" s="3">
        <v>2.1276595744680771E-2</v>
      </c>
      <c r="D33" s="1">
        <f t="shared" si="0"/>
        <v>1.0088297602591263</v>
      </c>
      <c r="E33" s="1">
        <f t="shared" si="1"/>
        <v>1.0212765957446808</v>
      </c>
    </row>
    <row r="34" spans="1:5">
      <c r="A34" s="7">
        <v>1993</v>
      </c>
      <c r="B34" s="3">
        <v>2.6552358790787878E-2</v>
      </c>
      <c r="C34" s="3">
        <v>1.6865079365079305E-2</v>
      </c>
      <c r="D34" s="1">
        <f t="shared" si="0"/>
        <v>1.0265523587907879</v>
      </c>
      <c r="E34" s="1">
        <f t="shared" si="1"/>
        <v>1.0168650793650793</v>
      </c>
    </row>
    <row r="35" spans="1:5">
      <c r="A35" s="7">
        <v>1994</v>
      </c>
      <c r="B35" s="3">
        <v>4.4934746186904517E-2</v>
      </c>
      <c r="C35" s="3">
        <v>1.9512195121951237E-3</v>
      </c>
      <c r="D35" s="1">
        <f t="shared" si="0"/>
        <v>1.0449347461869045</v>
      </c>
      <c r="E35" s="1">
        <f t="shared" si="1"/>
        <v>1.0019512195121951</v>
      </c>
    </row>
    <row r="36" spans="1:5">
      <c r="A36" s="7">
        <v>1995</v>
      </c>
      <c r="B36" s="3">
        <v>2.6777084386411687E-2</v>
      </c>
      <c r="C36" s="3">
        <v>1.7526777020447915E-2</v>
      </c>
      <c r="D36" s="1">
        <f t="shared" si="0"/>
        <v>1.0267770843864117</v>
      </c>
      <c r="E36" s="1">
        <f t="shared" si="1"/>
        <v>1.0175267770204479</v>
      </c>
    </row>
    <row r="37" spans="1:5">
      <c r="A37" s="7">
        <v>1996</v>
      </c>
      <c r="B37" s="3">
        <v>1.6110480277820249E-2</v>
      </c>
      <c r="C37" s="3">
        <v>2.2009569377990479E-2</v>
      </c>
      <c r="D37" s="1">
        <f t="shared" si="0"/>
        <v>1.0161104802778202</v>
      </c>
      <c r="E37" s="1">
        <f t="shared" si="1"/>
        <v>1.0220095693779905</v>
      </c>
    </row>
    <row r="38" spans="1:5">
      <c r="A38" s="7">
        <v>1997</v>
      </c>
      <c r="B38" s="3">
        <v>4.279812434458008E-2</v>
      </c>
      <c r="C38" s="3">
        <v>7.4906367041198685E-3</v>
      </c>
      <c r="D38" s="1">
        <f t="shared" si="0"/>
        <v>1.0427981243445801</v>
      </c>
      <c r="E38" s="1">
        <f t="shared" si="1"/>
        <v>1.0074906367041199</v>
      </c>
    </row>
    <row r="39" spans="1:5">
      <c r="A39" s="8">
        <v>1998</v>
      </c>
      <c r="B39" s="9">
        <v>3.8817591449170408E-2</v>
      </c>
      <c r="C39" s="9">
        <v>1.0223048327137718E-2</v>
      </c>
      <c r="D39" s="1">
        <f t="shared" si="0"/>
        <v>1.0388175914491704</v>
      </c>
      <c r="E39" s="1">
        <f t="shared" si="1"/>
        <v>1.0102230483271377</v>
      </c>
    </row>
    <row r="40" spans="1:5">
      <c r="A40" s="7">
        <v>1999</v>
      </c>
      <c r="B40" s="3">
        <v>5.1632108997310633E-2</v>
      </c>
      <c r="C40" s="3">
        <v>2.575896964121438E-2</v>
      </c>
      <c r="D40" s="1">
        <f t="shared" si="0"/>
        <v>1.0516321089973106</v>
      </c>
      <c r="E40" s="1">
        <f t="shared" si="1"/>
        <v>1.0257589696412144</v>
      </c>
    </row>
    <row r="41" spans="1:5">
      <c r="A41" s="8">
        <v>2000</v>
      </c>
      <c r="B41" s="9">
        <v>5.1826902897988525E-2</v>
      </c>
      <c r="C41" s="9">
        <v>3.2286995515695027E-2</v>
      </c>
      <c r="D41" s="1">
        <f t="shared" si="0"/>
        <v>1.0518269028979885</v>
      </c>
      <c r="E41" s="1">
        <f t="shared" si="1"/>
        <v>1.032286995515695</v>
      </c>
    </row>
    <row r="42" spans="1:5">
      <c r="A42" s="2">
        <v>2001</v>
      </c>
      <c r="B42" s="3">
        <v>1.7708190841258187E-2</v>
      </c>
      <c r="C42" s="3">
        <v>6.9504778453519656E-3</v>
      </c>
      <c r="D42" s="1">
        <f t="shared" si="0"/>
        <v>1.0177081908412582</v>
      </c>
      <c r="E42" s="1">
        <f t="shared" si="1"/>
        <v>1.006950477845352</v>
      </c>
    </row>
    <row r="43" spans="1:5">
      <c r="A43" s="2">
        <v>2002</v>
      </c>
      <c r="B43" s="3">
        <v>3.0100163076895559E-2</v>
      </c>
      <c r="C43" s="3">
        <v>3.8826574633304523E-2</v>
      </c>
      <c r="D43" s="1">
        <f t="shared" si="0"/>
        <v>1.0301001630768956</v>
      </c>
      <c r="E43" s="1">
        <f t="shared" si="1"/>
        <v>1.0388265746333045</v>
      </c>
    </row>
    <row r="44" spans="1:5">
      <c r="A44" s="2">
        <v>2003</v>
      </c>
      <c r="B44" s="3">
        <v>1.802273315469205E-2</v>
      </c>
      <c r="C44" s="3">
        <v>1.9933554817275656E-2</v>
      </c>
      <c r="D44" s="1">
        <f t="shared" si="0"/>
        <v>1.018022733154692</v>
      </c>
      <c r="E44" s="1">
        <f t="shared" si="1"/>
        <v>1.0199335548172757</v>
      </c>
    </row>
    <row r="45" spans="1:5">
      <c r="A45" s="2">
        <v>2004</v>
      </c>
      <c r="B45" s="3">
        <v>3.0859612063135478E-2</v>
      </c>
      <c r="C45" s="3">
        <v>2.1172638436482094E-2</v>
      </c>
      <c r="D45" s="1">
        <f t="shared" si="0"/>
        <v>1.0308596120631355</v>
      </c>
      <c r="E45" s="1">
        <f t="shared" si="1"/>
        <v>1.0211726384364821</v>
      </c>
    </row>
    <row r="46" spans="1:5">
      <c r="A46" s="2">
        <v>2005</v>
      </c>
      <c r="B46" s="3">
        <v>3.2013821386741137E-2</v>
      </c>
      <c r="C46" s="9">
        <v>2.1531100478468845E-2</v>
      </c>
      <c r="D46" s="1">
        <f t="shared" si="0"/>
        <v>1.0320138213867411</v>
      </c>
      <c r="E46" s="1">
        <f t="shared" si="1"/>
        <v>1.0215311004784688</v>
      </c>
    </row>
    <row r="47" spans="1:5">
      <c r="A47" s="2">
        <v>2006</v>
      </c>
      <c r="B47" s="3">
        <v>2.623412619698362E-2</v>
      </c>
      <c r="C47" s="10">
        <v>1.6728624535316428E-2</v>
      </c>
      <c r="D47" s="1">
        <f t="shared" si="0"/>
        <v>1.0262341261969836</v>
      </c>
      <c r="E47" s="1">
        <f t="shared" si="1"/>
        <v>1.0167286245353164</v>
      </c>
    </row>
    <row r="48" spans="1:5">
      <c r="A48" s="2">
        <v>2007</v>
      </c>
      <c r="B48" s="3">
        <v>2.0627476925272337E-2</v>
      </c>
      <c r="C48" s="10">
        <v>2.3765996343692697E-2</v>
      </c>
      <c r="D48" s="1">
        <f t="shared" si="0"/>
        <v>1.0206274769252723</v>
      </c>
      <c r="E48" s="1">
        <f t="shared" si="1"/>
        <v>1.0237659963436927</v>
      </c>
    </row>
    <row r="49" spans="1:5">
      <c r="A49" s="2">
        <v>2008</v>
      </c>
      <c r="B49" s="3">
        <v>1.0003609713688633E-2</v>
      </c>
      <c r="C49" s="3">
        <v>1.34E-2</v>
      </c>
      <c r="D49" s="1">
        <f t="shared" si="0"/>
        <v>1.0100036097136886</v>
      </c>
      <c r="E49" s="1">
        <f t="shared" si="1"/>
        <v>1.0134000000000001</v>
      </c>
    </row>
    <row r="50" spans="1:5">
      <c r="A50" s="2">
        <v>2009</v>
      </c>
      <c r="B50" s="3">
        <v>-2.9495876416449573E-2</v>
      </c>
      <c r="C50" s="3">
        <v>1.3000000000000001E-2</v>
      </c>
      <c r="D50" s="1">
        <f t="shared" si="0"/>
        <v>0.97050412358355043</v>
      </c>
      <c r="E50" s="1">
        <f t="shared" si="1"/>
        <v>1.0129999999999999</v>
      </c>
    </row>
    <row r="51" spans="1:5">
      <c r="A51" s="2">
        <v>2010</v>
      </c>
      <c r="B51" s="3">
        <v>3.0835142207318977E-2</v>
      </c>
      <c r="C51" s="3">
        <v>2.4E-2</v>
      </c>
      <c r="D51" s="1">
        <f t="shared" si="0"/>
        <v>1.030835142207319</v>
      </c>
      <c r="E51" s="1">
        <f t="shared" si="1"/>
        <v>1.024</v>
      </c>
    </row>
    <row r="52" spans="1:5">
      <c r="A52" s="2">
        <v>2011</v>
      </c>
      <c r="B52" s="3">
        <v>3.1412190022868547E-2</v>
      </c>
      <c r="C52" s="3">
        <v>2.8999999999999998E-2</v>
      </c>
      <c r="D52" s="1">
        <f t="shared" si="0"/>
        <v>1.0314121900228685</v>
      </c>
      <c r="E52" s="1">
        <f t="shared" si="1"/>
        <v>1.0289999999999999</v>
      </c>
    </row>
    <row r="53" spans="1:5">
      <c r="A53" s="2">
        <v>2012</v>
      </c>
      <c r="B53" s="3">
        <v>1.7454722848954107E-2</v>
      </c>
      <c r="C53" s="3">
        <v>1.4999999999999999E-2</v>
      </c>
      <c r="D53" s="1">
        <f t="shared" si="0"/>
        <v>1.0174547228489541</v>
      </c>
      <c r="E53" s="1">
        <f t="shared" si="1"/>
        <v>1.0149999999999999</v>
      </c>
    </row>
    <row r="54" spans="1:5">
      <c r="A54" s="4">
        <v>2013</v>
      </c>
      <c r="B54" s="5">
        <v>2.2180681848148476E-2</v>
      </c>
      <c r="C54" s="6">
        <v>9.0000000000000011E-3</v>
      </c>
      <c r="D54" s="1">
        <f t="shared" si="0"/>
        <v>1.0221806818481485</v>
      </c>
      <c r="E54" s="1">
        <f t="shared" si="1"/>
        <v>1.0089999999999999</v>
      </c>
    </row>
    <row r="55" spans="1:5">
      <c r="A55" s="4">
        <v>2014</v>
      </c>
      <c r="B55" s="5">
        <v>2.9000000000000001E-2</v>
      </c>
      <c r="C55" s="6">
        <v>0.02</v>
      </c>
      <c r="D55" s="1">
        <f t="shared" si="0"/>
        <v>1.0289999999999999</v>
      </c>
      <c r="E55" s="1">
        <f t="shared" si="1"/>
        <v>1.02</v>
      </c>
    </row>
    <row r="56" spans="1:5">
      <c r="A56" s="11">
        <v>2015</v>
      </c>
      <c r="B56" s="12">
        <v>7.0000000000000001E-3</v>
      </c>
      <c r="C56" s="13">
        <v>1.0999999999999999E-2</v>
      </c>
      <c r="D56" s="1">
        <f t="shared" si="0"/>
        <v>1.0069999999999999</v>
      </c>
      <c r="E56" s="1">
        <f t="shared" si="1"/>
        <v>1.0109999999999999</v>
      </c>
    </row>
    <row r="57" spans="1:5">
      <c r="A57" s="11">
        <v>2016</v>
      </c>
      <c r="B57" s="12">
        <v>1.0999999999999999E-2</v>
      </c>
      <c r="C57" s="13">
        <v>1.4E-2</v>
      </c>
      <c r="D57" s="1">
        <f t="shared" si="0"/>
        <v>1.0109999999999999</v>
      </c>
      <c r="E57" s="1">
        <f t="shared" si="1"/>
        <v>1.014</v>
      </c>
    </row>
    <row r="58" spans="1:5">
      <c r="A58" s="11">
        <v>2017</v>
      </c>
      <c r="B58" s="12">
        <v>0.03</v>
      </c>
      <c r="C58" s="13">
        <v>1.6E-2</v>
      </c>
      <c r="D58" s="1">
        <f t="shared" si="0"/>
        <v>1.03</v>
      </c>
      <c r="E58" s="1">
        <f t="shared" si="1"/>
        <v>1.016</v>
      </c>
    </row>
    <row r="59" spans="1:5">
      <c r="A59" s="11">
        <v>2018</v>
      </c>
      <c r="B59" s="12">
        <v>2.4E-2</v>
      </c>
      <c r="C59" s="13">
        <v>2.3E-2</v>
      </c>
      <c r="D59" s="1">
        <f t="shared" si="0"/>
        <v>1.024</v>
      </c>
      <c r="E59" s="1">
        <f t="shared" si="1"/>
        <v>1.0229999999999999</v>
      </c>
    </row>
    <row r="60" spans="1:5">
      <c r="A60" s="11">
        <v>2019</v>
      </c>
      <c r="B60" s="12">
        <v>1.9E-2</v>
      </c>
      <c r="C60" s="13">
        <v>1.9E-2</v>
      </c>
      <c r="D60" s="1">
        <f t="shared" si="0"/>
        <v>1.0189999999999999</v>
      </c>
      <c r="E60" s="1">
        <f t="shared" si="1"/>
        <v>1.0189999999999999</v>
      </c>
    </row>
    <row r="61" spans="1:5">
      <c r="A61" s="11">
        <v>2020</v>
      </c>
      <c r="B61" s="12">
        <v>-5.1999999999999998E-2</v>
      </c>
      <c r="C61" s="13">
        <v>7.0000000000000001E-3</v>
      </c>
      <c r="D61" s="1">
        <f t="shared" si="0"/>
        <v>0.94799999999999995</v>
      </c>
      <c r="E61" s="1">
        <f t="shared" si="1"/>
        <v>1.0069999999999999</v>
      </c>
    </row>
    <row r="62" spans="1:5">
      <c r="A62" s="11">
        <v>2021</v>
      </c>
      <c r="B62" s="12">
        <v>4.5999999999999999E-2</v>
      </c>
      <c r="C62" s="13">
        <v>3.4000000000000002E-2</v>
      </c>
      <c r="D62" s="1">
        <f t="shared" si="0"/>
        <v>1.046</v>
      </c>
      <c r="E62" s="1">
        <f t="shared" si="1"/>
        <v>1.034</v>
      </c>
    </row>
    <row r="63" spans="1:5">
      <c r="A63" s="11">
        <v>2022</v>
      </c>
      <c r="B63" s="12">
        <v>3.7999999999999999E-2</v>
      </c>
      <c r="C63" s="13">
        <v>6.8000000000000005E-2</v>
      </c>
      <c r="D63" s="1">
        <f t="shared" si="0"/>
        <v>1.038</v>
      </c>
      <c r="E63" s="1">
        <f t="shared" si="1"/>
        <v>1.0680000000000001</v>
      </c>
    </row>
    <row r="64" spans="1:5">
      <c r="A64" s="11"/>
    </row>
    <row r="65" spans="1:5">
      <c r="A65" t="s">
        <v>15</v>
      </c>
      <c r="B65" t="s">
        <v>13</v>
      </c>
      <c r="C65" t="s">
        <v>14</v>
      </c>
      <c r="D65" s="1">
        <f>GEOMEAN(D3:D63)</f>
        <v>1.0303412618471299</v>
      </c>
      <c r="E65" s="1">
        <f>GEOMEAN(E3:E63)</f>
        <v>1.0379996734407464</v>
      </c>
    </row>
    <row r="66" spans="1:5">
      <c r="A66" t="s">
        <v>0</v>
      </c>
      <c r="B66" s="1">
        <f>AVERAGE(B3:B63)</f>
        <v>3.0621757065560373E-2</v>
      </c>
      <c r="C66" s="1">
        <f>AVERAGE(C3:C63)</f>
        <v>3.8426553553485766E-2</v>
      </c>
    </row>
    <row r="67" spans="1:5">
      <c r="A67" t="s">
        <v>1</v>
      </c>
      <c r="B67" s="1">
        <f>MEDIAN(B3:B63)</f>
        <v>3.0575839900323049E-2</v>
      </c>
      <c r="C67" s="1">
        <f>MEDIAN(C3:C63)</f>
        <v>2.8999999999999998E-2</v>
      </c>
    </row>
    <row r="68" spans="1:5">
      <c r="A68" t="s">
        <v>2</v>
      </c>
      <c r="B68" s="1">
        <f>MAX(B3:B63)</f>
        <v>7.1995235625565882E-2</v>
      </c>
      <c r="C68" s="1">
        <f>MAX(C3:C63)</f>
        <v>0.12328767123287655</v>
      </c>
    </row>
    <row r="69" spans="1:5">
      <c r="A69" t="s">
        <v>3</v>
      </c>
      <c r="B69" s="1">
        <f>MIN(B3:B63)</f>
        <v>-5.1999999999999998E-2</v>
      </c>
      <c r="C69" s="1">
        <f>MIN(C3:C63)</f>
        <v>1.9512195121951237E-3</v>
      </c>
    </row>
    <row r="70" spans="1:5">
      <c r="A70" t="s">
        <v>4</v>
      </c>
      <c r="B70" s="1">
        <f>STDEV(B3:B63)</f>
        <v>2.4036875863506175E-2</v>
      </c>
      <c r="C70" s="1">
        <f>STDEV(C3:C63)</f>
        <v>3.0391343723231479E-2</v>
      </c>
    </row>
    <row r="71" spans="1:5">
      <c r="A71" t="s">
        <v>7</v>
      </c>
      <c r="B71" s="1">
        <f>D65-1</f>
        <v>3.034126184712993E-2</v>
      </c>
      <c r="C71" s="1">
        <f>E65-1</f>
        <v>3.7999673440746395E-2</v>
      </c>
    </row>
    <row r="73" spans="1:5">
      <c r="A73" t="s">
        <v>16</v>
      </c>
      <c r="D73" s="1">
        <f>GEOMEAN(D33:D63)</f>
        <v>1.0229541440316912</v>
      </c>
      <c r="E73" s="1">
        <f>GEOMEAN(E33:E63)</f>
        <v>1.019920403942431</v>
      </c>
    </row>
    <row r="74" spans="1:5">
      <c r="A74" t="s">
        <v>0</v>
      </c>
      <c r="B74" s="1">
        <f>AVERAGE(B33:B63)</f>
        <v>2.3168895208374448E-2</v>
      </c>
      <c r="C74" s="1">
        <f>AVERAGE(C33:C63)</f>
        <v>1.9990253493498481E-2</v>
      </c>
    </row>
    <row r="75" spans="1:5">
      <c r="A75" t="s">
        <v>1</v>
      </c>
      <c r="B75" s="1">
        <f>MEDIAN(B33:B63)</f>
        <v>2.6552358790787878E-2</v>
      </c>
      <c r="C75" s="1">
        <f>MEDIAN(C33:C63)</f>
        <v>1.9E-2</v>
      </c>
    </row>
    <row r="76" spans="1:5">
      <c r="A76" t="s">
        <v>2</v>
      </c>
      <c r="B76" s="1">
        <f>MAX(B33:B63)</f>
        <v>5.1826902897988525E-2</v>
      </c>
      <c r="C76" s="1">
        <f>MAX(C33:C63)</f>
        <v>6.8000000000000005E-2</v>
      </c>
    </row>
    <row r="77" spans="1:5">
      <c r="A77" t="s">
        <v>3</v>
      </c>
      <c r="B77" s="1">
        <f>MIN(B33:B63)</f>
        <v>-5.1999999999999998E-2</v>
      </c>
      <c r="C77" s="1">
        <f>MIN(C33:C63)</f>
        <v>1.9512195121951237E-3</v>
      </c>
    </row>
    <row r="78" spans="1:5">
      <c r="A78" t="s">
        <v>4</v>
      </c>
      <c r="B78" s="1">
        <f>STDEV(B33:B63)</f>
        <v>2.1039600878083577E-2</v>
      </c>
      <c r="C78" s="1">
        <f>STDEV(C33:C63)</f>
        <v>1.2226304201567255E-2</v>
      </c>
    </row>
    <row r="79" spans="1:5">
      <c r="A79" t="s">
        <v>7</v>
      </c>
      <c r="B79" s="1">
        <f>D73-1</f>
        <v>2.2954144031691159E-2</v>
      </c>
      <c r="C79" s="1">
        <f>E73-1</f>
        <v>1.9920403942430998E-2</v>
      </c>
    </row>
    <row r="81" spans="1:1">
      <c r="A81" t="s">
        <v>10</v>
      </c>
    </row>
    <row r="82" spans="1:1">
      <c r="A82" t="s">
        <v>12</v>
      </c>
    </row>
    <row r="83" spans="1:1">
      <c r="A83" t="s">
        <v>11</v>
      </c>
    </row>
  </sheetData>
  <phoneticPr fontId="21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BehalfOf xmlns="24b4dc9c-985f-4b06-881b-10995db5cfc7">Office Of The Utilities Consumer Advocate</OnBehalfOf>
    <DocumentCategory xmlns="24b4dc9c-985f-4b06-881b-10995db5cfc7">Filing type</DocumentCategory>
    <SubmissionNumber xmlns="24b4dc9c-985f-4b06-881b-10995db5cfc7">24110-F0036</SubmissionNumber>
    <SubmittingPCE xmlns="24b4dc9c-985f-4b06-881b-10995db5cfc7">Reynolds, Mirth, Richards &amp; Farmer LLP</SubmittingPCE>
    <ActionInternal xmlns="24b4dc9c-985f-4b06-881b-10995db5cfc7" xsi:nil="true"/>
    <DocumentDescription xmlns="24b4dc9c-985f-4b06-881b-10995db5cfc7">2020-01-20 Exhibit A - Figure 1 and Table 1 Data- Jan 2020</DocumentDescription>
    <CommentsAdded xmlns="24b4dc9c-985f-4b06-881b-10995db5cfc7">false</CommentsAdded>
    <ApplicationsTemp xmlns="24b4dc9c-985f-4b06-881b-10995db5cfc7" xsi:nil="true"/>
    <DispositionNumber xmlns="24b4dc9c-985f-4b06-881b-10995db5cfc7" xsi:nil="true"/>
    <DocumentTypeTemp xmlns="24b4dc9c-985f-4b06-881b-10995db5cfc7">Evidence</DocumentTypeTemp>
    <AucDocumentId xmlns="24b4dc9c-985f-4b06-881b-10995db5cfc7">182</AucDocumentId>
    <AUCFileName xmlns="24b4dc9c-985f-4b06-881b-10995db5cfc7">24110_X[]_2020-01-20ExhibitA-Figure1andTable1Data-_0182.xlsx</AUCFileName>
    <Applications xmlns="24b4dc9c-985f-4b06-881b-10995db5cfc7" xsi:nil="true"/>
    <DocumentStatus xmlns="24b4dc9c-985f-4b06-881b-10995db5cfc7">Active</DocumentStatus>
    <ExhibitNumberTemp xmlns="24b4dc9c-985f-4b06-881b-10995db5cfc7">24110-X0126</ExhibitNumberTemp>
    <ActionExternal xmlns="24b4dc9c-985f-4b06-881b-10995db5cfc7" xsi:nil="true"/>
    <fae381d0f82a490fb5506f8d60dd7e7c xmlns="24b4dc9c-985f-4b06-881b-10995db5cfc7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Hearing exhibit</TermName>
          <TermId xmlns="http://schemas.microsoft.com/office/infopath/2007/PartnerControls">36fa272c-7991-4178-9bab-9bfd5bad0df0</TermId>
        </TermInfo>
      </Terms>
    </fae381d0f82a490fb5506f8d60dd7e7c>
    <IsLate xmlns="24b4dc9c-985f-4b06-881b-10995db5cfc7">false</IsLate>
    <OriginalFilename xmlns="24b4dc9c-985f-4b06-881b-10995db5cfc7">2020-01-20ExhibitA-Figure1andTable1Data-Jan2020.xlsx</OriginalFilename>
    <TaxCatchAll xmlns="24b4dc9c-985f-4b06-881b-10995db5cfc7">
      <Value>16</Value>
    </TaxCatchAll>
    <AppType xmlns="c396903c-eb40-4742-9f08-57bf89a1e85e" xsi:nil="true"/>
    <ApplicationURL xmlns="c396903c-eb40-4742-9f08-57bf89a1e85e" xsi:nil="true"/>
    <DispositionURL xmlns="c396903c-eb40-4742-9f08-57bf89a1e85e" xsi:nil="true"/>
    <ApplicationDescription xmlns="24b4dc9c-985f-4b06-881b-10995db5cfc7" xsi:nil="true"/>
    <FilingURL xmlns="c396903c-eb40-4742-9f08-57bf89a1e85e">https://www2.auc.ab.ca/Proceeding24110/sitepages/SubmissionDetails.aspx?SubmissionNumber=24110-F0036</FilingURL>
    <RevisionType xmlns="c396903c-eb40-4742-9f08-57bf89a1e85e" xsi:nil="true"/>
    <RevisionStatus xmlns="c396903c-eb40-4742-9f08-57bf89a1e85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filing Document" ma:contentTypeID="0x010100DB7D67ABFDCD8849AA1AB921D07E8AB400A313B4DEAC7BFA40AC716210CE9C6C64" ma:contentTypeVersion="38" ma:contentTypeDescription="Efiling Document" ma:contentTypeScope="" ma:versionID="b749fb48d3273b9043e23843f74c7c4f">
  <xsd:schema xmlns:xsd="http://www.w3.org/2001/XMLSchema" xmlns:xs="http://www.w3.org/2001/XMLSchema" xmlns:p="http://schemas.microsoft.com/office/2006/metadata/properties" xmlns:ns2="24b4dc9c-985f-4b06-881b-10995db5cfc7" xmlns:ns3="c396903c-eb40-4742-9f08-57bf89a1e85e" targetNamespace="http://schemas.microsoft.com/office/2006/metadata/properties" ma:root="true" ma:fieldsID="16c160428caa24a7d3273d91786ae043" ns2:_="" ns3:_="">
    <xsd:import namespace="24b4dc9c-985f-4b06-881b-10995db5cfc7"/>
    <xsd:import namespace="c396903c-eb40-4742-9f08-57bf89a1e85e"/>
    <xsd:element name="properties">
      <xsd:complexType>
        <xsd:sequence>
          <xsd:element name="documentManagement">
            <xsd:complexType>
              <xsd:all>
                <xsd:element ref="ns2:DocumentStatus" minOccurs="0"/>
                <xsd:element ref="ns2:DocumentTypeTemp" minOccurs="0"/>
                <xsd:element ref="ns2:SubmittingPCE" minOccurs="0"/>
                <xsd:element ref="ns2:AUCFileName" minOccurs="0"/>
                <xsd:element ref="ns2:ExhibitNumberTemp" minOccurs="0"/>
                <xsd:element ref="ns2:OnBehalfOf" minOccurs="0"/>
                <xsd:element ref="ns2:DocumentDescription" minOccurs="0"/>
                <xsd:element ref="ns2:Applications" minOccurs="0"/>
                <xsd:element ref="ns2:ApplicationsTemp" minOccurs="0"/>
                <xsd:element ref="ns2:ActionInternal" minOccurs="0"/>
                <xsd:element ref="ns2:ActionExternal" minOccurs="0"/>
                <xsd:element ref="ns2:AucDocumentId" minOccurs="0"/>
                <xsd:element ref="ns2:OriginalFilename" minOccurs="0"/>
                <xsd:element ref="ns2:DocumentCategory" minOccurs="0"/>
                <xsd:element ref="ns2:fae381d0f82a490fb5506f8d60dd7e7c" minOccurs="0"/>
                <xsd:element ref="ns2:TaxCatchAll" minOccurs="0"/>
                <xsd:element ref="ns2:TaxCatchAllLabel" minOccurs="0"/>
                <xsd:element ref="ns2:DispositionNumber" minOccurs="0"/>
                <xsd:element ref="ns2:IsLate" minOccurs="0"/>
                <xsd:element ref="ns2:SubmissionNumber" minOccurs="0"/>
                <xsd:element ref="ns2:CommentsAdded" minOccurs="0"/>
                <xsd:element ref="ns3:RevisionStatus" minOccurs="0"/>
                <xsd:element ref="ns3:RevisionType" minOccurs="0"/>
                <xsd:element ref="ns3:ApplicationURL" minOccurs="0"/>
                <xsd:element ref="ns3:AppType" minOccurs="0"/>
                <xsd:element ref="ns2:ApplicationDescription" minOccurs="0"/>
                <xsd:element ref="ns3:DispositionURL" minOccurs="0"/>
                <xsd:element ref="ns3:Filing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4dc9c-985f-4b06-881b-10995db5cfc7" elementFormDefault="qualified">
    <xsd:import namespace="http://schemas.microsoft.com/office/2006/documentManagement/types"/>
    <xsd:import namespace="http://schemas.microsoft.com/office/infopath/2007/PartnerControls"/>
    <xsd:element name="DocumentStatus" ma:index="2" nillable="true" ma:displayName="Document Status" ma:internalName="DocumentStatus" ma:readOnly="false">
      <xsd:simpleType>
        <xsd:restriction base="dms:Text">
          <xsd:maxLength value="255"/>
        </xsd:restriction>
      </xsd:simpleType>
    </xsd:element>
    <xsd:element name="DocumentTypeTemp" ma:index="3" nillable="true" ma:displayName="Document Type" ma:internalName="DocumentTypeTemp" ma:readOnly="false">
      <xsd:simpleType>
        <xsd:restriction base="dms:Text">
          <xsd:maxLength value="255"/>
        </xsd:restriction>
      </xsd:simpleType>
    </xsd:element>
    <xsd:element name="SubmittingPCE" ma:index="4" nillable="true" ma:displayName="Submitter" ma:internalName="SubmittingPCE" ma:readOnly="false">
      <xsd:simpleType>
        <xsd:restriction base="dms:Text">
          <xsd:maxLength value="255"/>
        </xsd:restriction>
      </xsd:simpleType>
    </xsd:element>
    <xsd:element name="AUCFileName" ma:index="5" nillable="true" ma:displayName="File Name" ma:internalName="AUCFileName" ma:readOnly="false">
      <xsd:simpleType>
        <xsd:restriction base="dms:Text">
          <xsd:maxLength value="255"/>
        </xsd:restriction>
      </xsd:simpleType>
    </xsd:element>
    <xsd:element name="ExhibitNumberTemp" ma:index="6" nillable="true" ma:displayName="Exhibit Number" ma:internalName="ExhibitNumberTemp" ma:readOnly="false">
      <xsd:simpleType>
        <xsd:restriction base="dms:Text">
          <xsd:maxLength value="255"/>
        </xsd:restriction>
      </xsd:simpleType>
    </xsd:element>
    <xsd:element name="OnBehalfOf" ma:index="8" nillable="true" ma:displayName="On Behalf Of" ma:internalName="OnBehalfOf" ma:readOnly="false">
      <xsd:simpleType>
        <xsd:restriction base="dms:Text">
          <xsd:maxLength value="255"/>
        </xsd:restriction>
      </xsd:simpleType>
    </xsd:element>
    <xsd:element name="DocumentDescription" ma:index="9" nillable="true" ma:displayName="Document Description" ma:description="Document Description" ma:internalName="DocumentDescription" ma:readOnly="false">
      <xsd:simpleType>
        <xsd:restriction base="dms:Text">
          <xsd:maxLength value="255"/>
        </xsd:restriction>
      </xsd:simpleType>
    </xsd:element>
    <xsd:element name="Applications" ma:index="10" nillable="true" ma:displayName="Applications" ma:description="Display column for applications. This will show either a single application (i.e. 12345) or, if there are more than one applications, it will show literally: Multiple" ma:internalName="Applications" ma:readOnly="false">
      <xsd:simpleType>
        <xsd:restriction base="dms:Unknown"/>
      </xsd:simpleType>
    </xsd:element>
    <xsd:element name="ApplicationsTemp" ma:index="11" nillable="true" ma:displayName="ApplicationsTemp" ma:description="The Applications column that stores the actual data: 1234; 1235; 1236; 1237" ma:internalName="ApplicationsTemp">
      <xsd:simpleType>
        <xsd:restriction base="dms:Note"/>
      </xsd:simpleType>
    </xsd:element>
    <xsd:element name="ActionInternal" ma:index="12" nillable="true" ma:displayName="Actions" ma:description="Internal Actions" ma:internalName="ActionInternal" ma:readOnly="false">
      <xsd:simpleType>
        <xsd:restriction base="dms:Unknown"/>
      </xsd:simpleType>
    </xsd:element>
    <xsd:element name="ActionExternal" ma:index="13" nillable="true" ma:displayName="Actions" ma:description="External Actions" ma:internalName="ActionExternal" ma:readOnly="false">
      <xsd:simpleType>
        <xsd:restriction base="dms:Unknown"/>
      </xsd:simpleType>
    </xsd:element>
    <xsd:element name="AucDocumentId" ma:index="14" nillable="true" ma:displayName="Auc Document Id" ma:decimals="0" ma:internalName="AucDocumentId" ma:readOnly="false" ma:percentage="FALSE">
      <xsd:simpleType>
        <xsd:restriction base="dms:Number"/>
      </xsd:simpleType>
    </xsd:element>
    <xsd:element name="OriginalFilename" ma:index="15" nillable="true" ma:displayName="Original Filename" ma:internalName="OriginalFilename" ma:readOnly="false">
      <xsd:simpleType>
        <xsd:restriction base="dms:Text">
          <xsd:maxLength value="255"/>
        </xsd:restriction>
      </xsd:simpleType>
    </xsd:element>
    <xsd:element name="DocumentCategory" ma:index="16" nillable="true" ma:displayName="Document Category" ma:internalName="DocumentCategory" ma:readOnly="false">
      <xsd:simpleType>
        <xsd:restriction base="dms:Text">
          <xsd:maxLength value="255"/>
        </xsd:restriction>
      </xsd:simpleType>
    </xsd:element>
    <xsd:element name="fae381d0f82a490fb5506f8d60dd7e7c" ma:index="20" nillable="true" ma:taxonomy="true" ma:internalName="fae381d0f82a490fb5506f8d60dd7e7c" ma:taxonomyFieldName="DocumentType" ma:displayName="Document Type T" ma:readOnly="false" ma:default="" ma:fieldId="{fae381d0-f82a-490f-b550-6f8d60dd7e7c}" ma:sspId="6c23b51e-d80b-4046-afb2-9ff134a364c0" ma:termSetId="3fb79734-db6e-4006-89c4-022732ca67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3670a948-5fcd-4d19-9774-48f88d2d410b}" ma:internalName="TaxCatchAll" ma:showField="CatchAllData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2" nillable="true" ma:displayName="Taxonomy Catch All Column1" ma:hidden="true" ma:list="{3670a948-5fcd-4d19-9774-48f88d2d410b}" ma:internalName="TaxCatchAllLabel" ma:readOnly="true" ma:showField="CatchAllDataLabel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ispositionNumber" ma:index="26" nillable="true" ma:displayName="DispositionNumber" ma:description="Disposition Number of a document" ma:internalName="DispositionNumber">
      <xsd:simpleType>
        <xsd:restriction base="dms:Text">
          <xsd:maxLength value="255"/>
        </xsd:restriction>
      </xsd:simpleType>
    </xsd:element>
    <xsd:element name="IsLate" ma:index="27" nillable="true" ma:displayName="IsLate" ma:default="0" ma:internalName="IsLate">
      <xsd:simpleType>
        <xsd:restriction base="dms:Boolean"/>
      </xsd:simpleType>
    </xsd:element>
    <xsd:element name="SubmissionNumber" ma:index="28" nillable="true" ma:displayName="Submission Number" ma:internalName="SubmissionNumber">
      <xsd:simpleType>
        <xsd:restriction base="dms:Text">
          <xsd:maxLength value="255"/>
        </xsd:restriction>
      </xsd:simpleType>
    </xsd:element>
    <xsd:element name="CommentsAdded" ma:index="29" nillable="true" ma:displayName="CommentsAdded" ma:default="0" ma:description="Have internal comments been added to the document?" ma:internalName="CommentsAdded">
      <xsd:simpleType>
        <xsd:restriction base="dms:Boolean"/>
      </xsd:simpleType>
    </xsd:element>
    <xsd:element name="ApplicationDescription" ma:index="34" nillable="true" ma:displayName="Application Description" ma:internalName="Application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6903c-eb40-4742-9f08-57bf89a1e85e" elementFormDefault="qualified">
    <xsd:import namespace="http://schemas.microsoft.com/office/2006/documentManagement/types"/>
    <xsd:import namespace="http://schemas.microsoft.com/office/infopath/2007/PartnerControls"/>
    <xsd:element name="RevisionStatus" ma:index="30" nillable="true" ma:displayName="RevisionStatus" ma:description="" ma:internalName="RevisionStatus" ma:readOnly="false">
      <xsd:simpleType>
        <xsd:restriction base="dms:Text">
          <xsd:maxLength value="255"/>
        </xsd:restriction>
      </xsd:simpleType>
    </xsd:element>
    <xsd:element name="RevisionType" ma:index="31" nillable="true" ma:displayName="RevisionType" ma:description="" ma:internalName="RevisionType" ma:readOnly="false">
      <xsd:simpleType>
        <xsd:restriction base="dms:Text">
          <xsd:maxLength value="255"/>
        </xsd:restriction>
      </xsd:simpleType>
    </xsd:element>
    <xsd:element name="ApplicationURL" ma:index="32" nillable="true" ma:displayName="ApplicationURL" ma:description="" ma:internalName="ApplicationURL">
      <xsd:simpleType>
        <xsd:restriction base="dms:Text">
          <xsd:maxLength value="255"/>
        </xsd:restriction>
      </xsd:simpleType>
    </xsd:element>
    <xsd:element name="AppType" ma:index="33" nillable="true" ma:displayName="AppType" ma:description="" ma:internalName="AppType">
      <xsd:simpleType>
        <xsd:restriction base="dms:Text">
          <xsd:maxLength value="255"/>
        </xsd:restriction>
      </xsd:simpleType>
    </xsd:element>
    <xsd:element name="DispositionURL" ma:index="35" nillable="true" ma:displayName="DispositionURL" ma:description="" ma:internalName="DispositionURL">
      <xsd:simpleType>
        <xsd:restriction base="dms:Text">
          <xsd:maxLength value="255"/>
        </xsd:restriction>
      </xsd:simpleType>
    </xsd:element>
    <xsd:element name="FilingURL" ma:index="36" nillable="true" ma:displayName="FilingURL" ma:description="" ma:internalName="FilingURL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8cc58af-7463-4eed-b705-ece9e5e95e1f" ContentTypeId="0x010100DB7D67ABFDCD8849AA1AB921D07E8AB4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537AD7-AAC5-4D11-9755-B5C452E04F2F}">
  <ds:schemaRefs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c396903c-eb40-4742-9f08-57bf89a1e85e"/>
    <ds:schemaRef ds:uri="http://schemas.microsoft.com/office/infopath/2007/PartnerControls"/>
    <ds:schemaRef ds:uri="http://purl.org/dc/dcmitype/"/>
    <ds:schemaRef ds:uri="24b4dc9c-985f-4b06-881b-10995db5cfc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16E8909-C70E-4B11-9FB8-EB652E58D6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b4dc9c-985f-4b06-881b-10995db5cfc7"/>
    <ds:schemaRef ds:uri="c396903c-eb40-4742-9f08-57bf89a1e8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3AB56E-6EC7-471D-A0B9-CDCB032A0A90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913FBE62-C742-4904-B94A-90E1887D63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 zhang</dc:creator>
  <cp:lastModifiedBy>Sean Cleary</cp:lastModifiedBy>
  <dcterms:created xsi:type="dcterms:W3CDTF">2016-01-23T18:46:09Z</dcterms:created>
  <dcterms:modified xsi:type="dcterms:W3CDTF">2024-07-13T20:38:14Z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0x010100DB7D67ABFDCD8849AA1AB921D07E8AB400A313B4DEAC7BFA40AC716210CE9C6C64</vt:lpwstr>
  </property>
  <property fmtid="{D5CDD505-2E9C-101B-9397-08002B2CF9AE}" pid="3" name="DocumentType">
    <vt:lpwstr>16;#Hearing exhibit|36fa272c-7991-4178-9bab-9bfd5bad0df0</vt:lpwstr>
  </property>
  <property fmtid="{D5CDD505-2E9C-101B-9397-08002B2CF9AE}" pid="4" name="Name">
    <vt:lpwstr>24110_X[]_2020-01-20ExhibitA-Figure1andTable1Data-_0182.xlsx</vt:lpwstr>
  </property>
</Properties>
</file>