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fleury\Desktop\"/>
    </mc:Choice>
  </mc:AlternateContent>
  <xr:revisionPtr revIDLastSave="0" documentId="8_{5ADDEC49-A079-4A54-951B-35DB0B894DB2}" xr6:coauthVersionLast="47" xr6:coauthVersionMax="47" xr10:uidLastSave="{00000000-0000-0000-0000-000000000000}"/>
  <bookViews>
    <workbookView xWindow="28680" yWindow="-120" windowWidth="29040" windowHeight="15840" xr2:uid="{BBF6F1B4-E2E4-44CE-BDB6-C034C3AF64E2}"/>
  </bookViews>
  <sheets>
    <sheet name="CSMUR - Additi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J9" i="1"/>
  <c r="J8" i="1"/>
  <c r="J7" i="1"/>
  <c r="J6" i="1"/>
  <c r="J5" i="1"/>
  <c r="J4" i="1"/>
  <c r="I9" i="1"/>
  <c r="K9" i="1" s="1"/>
  <c r="I8" i="1"/>
  <c r="K8" i="1" s="1"/>
  <c r="I7" i="1"/>
  <c r="K7" i="1" s="1"/>
  <c r="I6" i="1"/>
  <c r="K6" i="1" s="1"/>
  <c r="I5" i="1"/>
  <c r="K5" i="1" s="1"/>
  <c r="I4" i="1"/>
  <c r="K4" i="1" s="1"/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5" i="1"/>
  <c r="F10" i="1" l="1"/>
  <c r="F5" i="1"/>
  <c r="F7" i="1"/>
  <c r="F6" i="1"/>
  <c r="F65" i="1" l="1"/>
  <c r="F59" i="1"/>
  <c r="F32" i="1"/>
  <c r="F9" i="1"/>
  <c r="F64" i="1"/>
  <c r="F37" i="1"/>
  <c r="F57" i="1"/>
  <c r="F28" i="1"/>
  <c r="F26" i="1"/>
  <c r="F40" i="1"/>
  <c r="F54" i="1"/>
  <c r="F45" i="1"/>
  <c r="F76" i="1"/>
  <c r="F11" i="1"/>
  <c r="F35" i="1"/>
  <c r="F48" i="1"/>
  <c r="F67" i="1"/>
  <c r="F14" i="1"/>
  <c r="C6" i="1"/>
  <c r="C7" i="1" s="1"/>
  <c r="F16" i="1"/>
  <c r="F61" i="1"/>
  <c r="F13" i="1"/>
  <c r="F46" i="1"/>
  <c r="F60" i="1"/>
  <c r="F56" i="1"/>
  <c r="F63" i="1"/>
  <c r="F75" i="1"/>
  <c r="F34" i="1"/>
  <c r="F68" i="1"/>
  <c r="F12" i="1"/>
  <c r="F17" i="1"/>
  <c r="F18" i="1"/>
  <c r="F71" i="1"/>
  <c r="F58" i="1"/>
  <c r="F44" i="1"/>
  <c r="F43" i="1"/>
  <c r="F62" i="1"/>
  <c r="F52" i="1"/>
  <c r="F27" i="1"/>
  <c r="F50" i="1"/>
  <c r="F22" i="1"/>
  <c r="F39" i="1"/>
  <c r="F20" i="1"/>
  <c r="F73" i="1"/>
  <c r="F19" i="1"/>
  <c r="F31" i="1"/>
  <c r="F42" i="1"/>
  <c r="F74" i="1"/>
  <c r="F36" i="1"/>
  <c r="F25" i="1"/>
  <c r="F15" i="1"/>
  <c r="F47" i="1"/>
  <c r="F53" i="1"/>
  <c r="F23" i="1"/>
  <c r="F55" i="1"/>
  <c r="F51" i="1"/>
  <c r="F72" i="1"/>
  <c r="F8" i="1"/>
  <c r="F33" i="1" l="1"/>
  <c r="F24" i="1"/>
  <c r="F29" i="1"/>
  <c r="F21" i="1"/>
  <c r="F38" i="1"/>
  <c r="F41" i="1"/>
  <c r="F30" i="1"/>
  <c r="F70" i="1"/>
  <c r="F69" i="1"/>
  <c r="C8" i="1"/>
  <c r="F49" i="1"/>
  <c r="F66" i="1"/>
  <c r="C9" i="1" l="1"/>
  <c r="C10" i="1" s="1"/>
  <c r="C11" i="1" s="1"/>
  <c r="C12" i="1" s="1"/>
  <c r="C13" i="1" l="1"/>
  <c r="C14" i="1" s="1"/>
  <c r="C15" i="1" s="1"/>
  <c r="C16" i="1" s="1"/>
  <c r="C17" i="1" s="1"/>
  <c r="C18" i="1" s="1"/>
  <c r="N4" i="1"/>
  <c r="C19" i="1" l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l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N5" i="1"/>
  <c r="C43" i="1" l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N7" i="1"/>
  <c r="N6" i="1"/>
  <c r="C54" i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N8" i="1" l="1"/>
  <c r="C66" i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N9" i="1"/>
</calcChain>
</file>

<file path=xl/sharedStrings.xml><?xml version="1.0" encoding="utf-8"?>
<sst xmlns="http://schemas.openxmlformats.org/spreadsheetml/2006/main" count="15" uniqueCount="11">
  <si>
    <t>CSMUR Customer Forecast</t>
  </si>
  <si>
    <t>Retrofits</t>
  </si>
  <si>
    <t>New Construction</t>
  </si>
  <si>
    <t>Total</t>
  </si>
  <si>
    <t>CSMUR Forecast used in Revenue forecast</t>
  </si>
  <si>
    <t>Year</t>
  </si>
  <si>
    <t>Total - Incremental</t>
  </si>
  <si>
    <t>Annual CSMUR Customers</t>
  </si>
  <si>
    <t>CSMUR - Incremental Additions</t>
  </si>
  <si>
    <t>Monthly CSMUR - Incremental Additions</t>
  </si>
  <si>
    <t>Month/Year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</si>
</sst>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5">
    <xf numFmtId="0" fontId="0" fillId="0" borderId="0" xfId="0"/>
    <xf numFmtId="3" fontId="2" fillId="0" borderId="0" xfId="0" applyNumberFormat="1" applyFont="1"/>
    <xf numFmtId="0" fontId="0" fillId="0" borderId="0" xfId="0" applyFont="1"/>
    <xf numFmtId="0" fontId="0" fillId="0" borderId="0" xfId="0" applyFont="1" applyFill="1"/>
    <xf numFmtId="17" fontId="0" fillId="0" borderId="6" xfId="0" applyNumberFormat="1" applyFont="1" applyBorder="1"/>
    <xf numFmtId="0" fontId="0" fillId="0" borderId="0" xfId="0" applyNumberFormat="1" applyFont="1" applyBorder="1"/>
    <xf numFmtId="0" fontId="0" fillId="0" borderId="11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3" fontId="5" fillId="0" borderId="11" xfId="2" applyNumberFormat="1" applyFont="1" applyBorder="1"/>
    <xf numFmtId="3" fontId="5" fillId="0" borderId="8" xfId="2" applyNumberFormat="1" applyFont="1" applyBorder="1"/>
    <xf numFmtId="3" fontId="5" fillId="0" borderId="9" xfId="2" applyNumberFormat="1" applyFont="1" applyBorder="1"/>
    <xf numFmtId="3" fontId="5" fillId="0" borderId="6" xfId="2" applyNumberFormat="1" applyFont="1" applyBorder="1"/>
    <xf numFmtId="3" fontId="5" fillId="0" borderId="0" xfId="2" applyNumberFormat="1" applyFont="1" applyBorder="1"/>
    <xf numFmtId="3" fontId="5" fillId="0" borderId="5" xfId="2" applyNumberFormat="1" applyFont="1" applyBorder="1"/>
    <xf numFmtId="3" fontId="5" fillId="0" borderId="13" xfId="2" applyNumberFormat="1" applyFont="1" applyBorder="1"/>
    <xf numFmtId="3" fontId="5" fillId="0" borderId="14" xfId="2" applyNumberFormat="1" applyFont="1" applyBorder="1"/>
    <xf numFmtId="3" fontId="5" fillId="0" borderId="12" xfId="2" applyNumberFormat="1" applyFont="1" applyBorder="1"/>
    <xf numFmtId="3" fontId="5" fillId="0" borderId="0" xfId="0" applyNumberFormat="1" applyFont="1" applyFill="1" applyBorder="1"/>
    <xf numFmtId="0" fontId="5" fillId="0" borderId="6" xfId="0" applyFont="1" applyFill="1" applyBorder="1"/>
    <xf numFmtId="3" fontId="5" fillId="0" borderId="14" xfId="0" applyNumberFormat="1" applyFont="1" applyFill="1" applyBorder="1"/>
    <xf numFmtId="3" fontId="2" fillId="0" borderId="0" xfId="0" applyNumberFormat="1" applyFont="1" applyBorder="1"/>
    <xf numFmtId="17" fontId="0" fillId="0" borderId="13" xfId="0" applyNumberFormat="1" applyFont="1" applyBorder="1"/>
    <xf numFmtId="0" fontId="0" fillId="0" borderId="14" xfId="0" applyNumberFormat="1" applyFont="1" applyBorder="1"/>
    <xf numFmtId="3" fontId="2" fillId="0" borderId="14" xfId="0" applyNumberFormat="1" applyFont="1" applyBorder="1"/>
    <xf numFmtId="1" fontId="0" fillId="0" borderId="0" xfId="0" applyNumberFormat="1" applyFont="1"/>
    <xf numFmtId="3" fontId="0" fillId="0" borderId="0" xfId="0" applyNumberFormat="1" applyFont="1"/>
    <xf numFmtId="43" fontId="0" fillId="0" borderId="0" xfId="1" applyFont="1"/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5" fillId="0" borderId="11" xfId="0" applyFont="1" applyBorder="1"/>
    <xf numFmtId="3" fontId="5" fillId="0" borderId="8" xfId="0" applyNumberFormat="1" applyFont="1" applyBorder="1"/>
    <xf numFmtId="0" fontId="5" fillId="0" borderId="13" xfId="0" applyFont="1" applyFill="1" applyBorder="1"/>
    <xf numFmtId="3" fontId="5" fillId="0" borderId="10" xfId="0" applyNumberFormat="1" applyFont="1" applyBorder="1"/>
    <xf numFmtId="3" fontId="5" fillId="0" borderId="7" xfId="0" applyNumberFormat="1" applyFont="1" applyFill="1" applyBorder="1"/>
    <xf numFmtId="3" fontId="5" fillId="0" borderId="15" xfId="0" applyNumberFormat="1" applyFont="1" applyFill="1" applyBorder="1"/>
    <xf numFmtId="0" fontId="2" fillId="0" borderId="1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64" fontId="0" fillId="0" borderId="0" xfId="0" applyNumberFormat="1" applyFont="1"/>
    <xf numFmtId="164" fontId="2" fillId="0" borderId="10" xfId="1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164" fontId="2" fillId="0" borderId="15" xfId="1" applyNumberFormat="1" applyFont="1" applyBorder="1" applyAlignment="1">
      <alignment horizontal="center"/>
    </xf>
    <xf numFmtId="17" fontId="0" fillId="0" borderId="2" xfId="0" applyNumberFormat="1" applyFont="1" applyBorder="1"/>
    <xf numFmtId="0" fontId="0" fillId="0" borderId="3" xfId="0" applyFont="1" applyFill="1" applyBorder="1"/>
    <xf numFmtId="3" fontId="2" fillId="0" borderId="15" xfId="0" applyNumberFormat="1" applyFont="1" applyBorder="1"/>
    <xf numFmtId="3" fontId="0" fillId="0" borderId="4" xfId="0" applyNumberFormat="1" applyFont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FAC537DC-4AB2-4B8D-A76A-A136F03DF2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1102178</xdr:colOff>
      <xdr:row>1</xdr:row>
      <xdr:rowOff>54428</xdr:rowOff>
    </xdr:from>
    <xdr:to>
      <xdr:col>18</xdr:col>
      <xdr:colOff>585107</xdr:colOff>
      <xdr:row>3</xdr:row>
      <xdr:rowOff>27214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EB4B287-2270-4D32-AEA4-18AAB6D04776}"/>
            </a:ext>
          </a:extLst>
        </xdr:cNvPr>
        <xdr:cNvSpPr txBox="1"/>
      </xdr:nvSpPr>
      <xdr:spPr>
        <a:xfrm>
          <a:off x="12015107" y="394607"/>
          <a:ext cx="2408464" cy="10205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File Number:</a:t>
          </a:r>
          <a:r>
            <a:rPr lang="en-CA"/>
            <a:t> </a:t>
          </a:r>
          <a:r>
            <a:rPr lang="en-CA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EB-2023-0195</a:t>
          </a:r>
          <a:r>
            <a:rPr lang="en-CA"/>
            <a:t> </a:t>
          </a:r>
        </a:p>
        <a:p>
          <a:r>
            <a:rPr lang="en-CA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Schedule:</a:t>
          </a:r>
          <a:r>
            <a:rPr lang="en-CA"/>
            <a:t> </a:t>
          </a:r>
          <a:r>
            <a:rPr lang="en-CA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JT5.19</a:t>
          </a:r>
          <a:endParaRPr lang="en-CA"/>
        </a:p>
        <a:p>
          <a:r>
            <a:rPr lang="en-CA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Page:</a:t>
          </a:r>
          <a:r>
            <a:rPr lang="en-CA"/>
            <a:t> </a:t>
          </a:r>
          <a:r>
            <a:rPr lang="en-CA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CA"/>
            <a:t> </a:t>
          </a:r>
          <a:r>
            <a:rPr lang="en-CA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en-CA"/>
            <a:t> </a:t>
          </a:r>
          <a:r>
            <a:rPr lang="en-CA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CA"/>
            <a:t> </a:t>
          </a:r>
          <a:r>
            <a:rPr lang="en-CA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CA"/>
            <a:t> </a:t>
          </a:r>
        </a:p>
        <a:p>
          <a:r>
            <a:rPr lang="en-CA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Date:</a:t>
          </a:r>
          <a:r>
            <a:rPr lang="en-CA"/>
            <a:t> </a:t>
          </a:r>
          <a:r>
            <a:rPr lang="en-CA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CA"/>
            <a:t> </a:t>
          </a:r>
          <a:r>
            <a:rPr lang="en-CA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22-Apr-24</a:t>
          </a:r>
          <a:r>
            <a:rPr lang="en-CA"/>
            <a:t> </a:t>
          </a:r>
          <a:endParaRPr lang="en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88E6F-4C8B-40F4-9131-3C80C09E8106}">
  <dimension ref="A1:N84"/>
  <sheetViews>
    <sheetView tabSelected="1" zoomScale="70" zoomScaleNormal="70" workbookViewId="0">
      <selection activeCell="R8" sqref="R8"/>
    </sheetView>
  </sheetViews>
  <sheetFormatPr defaultColWidth="8.77734375" defaultRowHeight="14.4" x14ac:dyDescent="0.3"/>
  <cols>
    <col min="1" max="1" width="11.77734375" style="2" customWidth="1"/>
    <col min="2" max="2" width="8.77734375" style="2"/>
    <col min="3" max="3" width="12.44140625" style="2" customWidth="1"/>
    <col min="4" max="4" width="8.77734375" style="2"/>
    <col min="5" max="5" width="12.88671875" style="2" customWidth="1"/>
    <col min="6" max="8" width="8.77734375" style="2"/>
    <col min="9" max="9" width="11.77734375" style="2" customWidth="1"/>
    <col min="10" max="10" width="12.88671875" style="2" customWidth="1"/>
    <col min="11" max="11" width="17" style="2" customWidth="1"/>
    <col min="12" max="12" width="8.77734375" style="2"/>
    <col min="13" max="13" width="13.77734375" style="2" customWidth="1"/>
    <col min="14" max="14" width="14" style="2" customWidth="1"/>
    <col min="15" max="15" width="16.44140625" style="2" customWidth="1"/>
    <col min="16" max="16384" width="8.77734375" style="2"/>
  </cols>
  <sheetData>
    <row r="1" spans="1:14" ht="26.55" customHeight="1" x14ac:dyDescent="0.3"/>
    <row r="2" spans="1:14" ht="39" customHeight="1" x14ac:dyDescent="0.3">
      <c r="D2" s="50" t="s">
        <v>9</v>
      </c>
      <c r="E2" s="51"/>
      <c r="F2" s="52"/>
      <c r="H2" s="50" t="s">
        <v>8</v>
      </c>
      <c r="I2" s="51"/>
      <c r="J2" s="51"/>
      <c r="K2" s="52"/>
      <c r="M2" s="53" t="s">
        <v>4</v>
      </c>
      <c r="N2" s="54"/>
    </row>
    <row r="3" spans="1:14" ht="43.2" x14ac:dyDescent="0.3">
      <c r="A3" s="11" t="s">
        <v>10</v>
      </c>
      <c r="B3" s="11" t="s">
        <v>5</v>
      </c>
      <c r="C3" s="11" t="s">
        <v>0</v>
      </c>
      <c r="D3" s="9" t="s">
        <v>1</v>
      </c>
      <c r="E3" s="10" t="s">
        <v>2</v>
      </c>
      <c r="F3" s="10" t="s">
        <v>3</v>
      </c>
      <c r="H3" s="31" t="s">
        <v>5</v>
      </c>
      <c r="I3" s="31" t="s">
        <v>1</v>
      </c>
      <c r="J3" s="32" t="s">
        <v>2</v>
      </c>
      <c r="K3" s="32" t="s">
        <v>6</v>
      </c>
      <c r="M3" s="10" t="s">
        <v>5</v>
      </c>
      <c r="N3" s="10" t="s">
        <v>7</v>
      </c>
    </row>
    <row r="4" spans="1:14" x14ac:dyDescent="0.3">
      <c r="A4" s="46">
        <v>45261</v>
      </c>
      <c r="B4" s="47">
        <v>2023</v>
      </c>
      <c r="C4" s="49">
        <v>94469</v>
      </c>
      <c r="D4" s="39"/>
      <c r="E4" s="40"/>
      <c r="F4" s="41"/>
      <c r="G4" s="3"/>
      <c r="H4" s="33">
        <v>2024</v>
      </c>
      <c r="I4" s="34">
        <f>SUM(D5:D16)</f>
        <v>133.33333333333331</v>
      </c>
      <c r="J4" s="34">
        <f>SUM(E5:E16)</f>
        <v>1837.7999999999997</v>
      </c>
      <c r="K4" s="36">
        <f>SUM(I4:J4)</f>
        <v>1971.133333333333</v>
      </c>
      <c r="L4" s="3"/>
      <c r="M4" s="6">
        <v>2024</v>
      </c>
      <c r="N4" s="43">
        <f t="shared" ref="N4:N9" si="0">AVERAGEIF($B:$B,$M4,$C:$C)</f>
        <v>95507.74444444447</v>
      </c>
    </row>
    <row r="5" spans="1:14" x14ac:dyDescent="0.3">
      <c r="A5" s="4">
        <v>45292</v>
      </c>
      <c r="B5" s="5">
        <f>YEAR(A5)</f>
        <v>2024</v>
      </c>
      <c r="C5" s="1">
        <f t="shared" ref="C5:C36" si="1">C4+F5</f>
        <v>94586.7</v>
      </c>
      <c r="D5" s="12">
        <v>0</v>
      </c>
      <c r="E5" s="13">
        <v>117.7</v>
      </c>
      <c r="F5" s="14">
        <f>SUM(D5:E5)</f>
        <v>117.7</v>
      </c>
      <c r="G5" s="42"/>
      <c r="H5" s="22">
        <v>2025</v>
      </c>
      <c r="I5" s="21">
        <f>SUM(D17:D28)</f>
        <v>163.54520914822322</v>
      </c>
      <c r="J5" s="21">
        <f>SUM(E17:E28)</f>
        <v>1874.6544194238818</v>
      </c>
      <c r="K5" s="37">
        <f t="shared" ref="K5:K9" si="2">SUM(I5:J5)</f>
        <v>2038.199628572105</v>
      </c>
      <c r="M5" s="7">
        <v>2025</v>
      </c>
      <c r="N5" s="44">
        <f t="shared" si="0"/>
        <v>97539.304396146254</v>
      </c>
    </row>
    <row r="6" spans="1:14" x14ac:dyDescent="0.3">
      <c r="A6" s="4">
        <v>45323</v>
      </c>
      <c r="B6" s="5">
        <f t="shared" ref="B6:B69" si="3">YEAR(A6)</f>
        <v>2024</v>
      </c>
      <c r="C6" s="1">
        <f t="shared" si="1"/>
        <v>94723.3</v>
      </c>
      <c r="D6" s="15">
        <v>0</v>
      </c>
      <c r="E6" s="16">
        <v>136.6</v>
      </c>
      <c r="F6" s="17">
        <f t="shared" ref="F6:F10" si="4">SUM(D6:E6)</f>
        <v>136.6</v>
      </c>
      <c r="G6" s="42"/>
      <c r="H6" s="22">
        <v>2026</v>
      </c>
      <c r="I6" s="21">
        <f>SUM(D29:D40)</f>
        <v>147.65909896269625</v>
      </c>
      <c r="J6" s="21">
        <f>SUM(E29:E40)</f>
        <v>1726.7062752971776</v>
      </c>
      <c r="K6" s="37">
        <f t="shared" si="2"/>
        <v>1874.365374259874</v>
      </c>
      <c r="M6" s="7">
        <v>2026</v>
      </c>
      <c r="N6" s="44">
        <f t="shared" si="0"/>
        <v>99516.334582822616</v>
      </c>
    </row>
    <row r="7" spans="1:14" x14ac:dyDescent="0.3">
      <c r="A7" s="4">
        <v>45352</v>
      </c>
      <c r="B7" s="5">
        <f t="shared" si="3"/>
        <v>2024</v>
      </c>
      <c r="C7" s="1">
        <f t="shared" si="1"/>
        <v>94894.233333333337</v>
      </c>
      <c r="D7" s="15">
        <v>13.333333333333334</v>
      </c>
      <c r="E7" s="16">
        <v>157.6</v>
      </c>
      <c r="F7" s="17">
        <f t="shared" si="4"/>
        <v>170.93333333333334</v>
      </c>
      <c r="G7" s="42"/>
      <c r="H7" s="22">
        <v>2027</v>
      </c>
      <c r="I7" s="21">
        <f>SUM(D41:D52)</f>
        <v>129.22107021133274</v>
      </c>
      <c r="J7" s="21">
        <f>SUM(E41:E52)</f>
        <v>1512.122579581194</v>
      </c>
      <c r="K7" s="37">
        <f t="shared" si="2"/>
        <v>1641.3436497925268</v>
      </c>
      <c r="M7" s="7">
        <v>2027</v>
      </c>
      <c r="N7" s="44">
        <f t="shared" si="0"/>
        <v>101262.45885844443</v>
      </c>
    </row>
    <row r="8" spans="1:14" x14ac:dyDescent="0.3">
      <c r="A8" s="4">
        <v>45383</v>
      </c>
      <c r="B8" s="5">
        <f t="shared" si="3"/>
        <v>2024</v>
      </c>
      <c r="C8" s="1">
        <f t="shared" si="1"/>
        <v>95063.866666666669</v>
      </c>
      <c r="D8" s="15">
        <v>13.333333333333334</v>
      </c>
      <c r="E8" s="16">
        <v>156.30000000000001</v>
      </c>
      <c r="F8" s="17">
        <f t="shared" si="4"/>
        <v>169.63333333333335</v>
      </c>
      <c r="G8" s="42"/>
      <c r="H8" s="22">
        <v>2028</v>
      </c>
      <c r="I8" s="21">
        <f>SUM(D53:D64)</f>
        <v>112.32490533241744</v>
      </c>
      <c r="J8" s="21">
        <f>SUM(E53:E64)</f>
        <v>1315.6662413087556</v>
      </c>
      <c r="K8" s="37">
        <f t="shared" si="2"/>
        <v>1427.9911466411731</v>
      </c>
      <c r="M8" s="7">
        <v>2028</v>
      </c>
      <c r="N8" s="44">
        <f t="shared" si="0"/>
        <v>102786.52980706211</v>
      </c>
    </row>
    <row r="9" spans="1:14" x14ac:dyDescent="0.3">
      <c r="A9" s="4">
        <v>45413</v>
      </c>
      <c r="B9" s="5">
        <f t="shared" si="3"/>
        <v>2024</v>
      </c>
      <c r="C9" s="1">
        <f t="shared" si="1"/>
        <v>95243.900000000009</v>
      </c>
      <c r="D9" s="15">
        <v>13.333333333333334</v>
      </c>
      <c r="E9" s="16">
        <v>166.7</v>
      </c>
      <c r="F9" s="17">
        <f t="shared" si="4"/>
        <v>180.03333333333333</v>
      </c>
      <c r="G9" s="42"/>
      <c r="H9" s="35">
        <v>2029</v>
      </c>
      <c r="I9" s="23">
        <f>SUM(D65:D76)</f>
        <v>96.744153541143788</v>
      </c>
      <c r="J9" s="23">
        <f>SUM(E65:E76)</f>
        <v>1134.6485965659097</v>
      </c>
      <c r="K9" s="38">
        <f t="shared" si="2"/>
        <v>1231.3927501070534</v>
      </c>
      <c r="M9" s="8">
        <v>2029</v>
      </c>
      <c r="N9" s="45">
        <f t="shared" si="0"/>
        <v>104106.57057956979</v>
      </c>
    </row>
    <row r="10" spans="1:14" x14ac:dyDescent="0.3">
      <c r="A10" s="4">
        <v>45444</v>
      </c>
      <c r="B10" s="5">
        <f t="shared" si="3"/>
        <v>2024</v>
      </c>
      <c r="C10" s="1">
        <f t="shared" si="1"/>
        <v>95440.133333333346</v>
      </c>
      <c r="D10" s="15">
        <v>13.333333333333334</v>
      </c>
      <c r="E10" s="16">
        <v>182.9</v>
      </c>
      <c r="F10" s="17">
        <f t="shared" si="4"/>
        <v>196.23333333333335</v>
      </c>
      <c r="G10" s="42"/>
      <c r="I10" s="30"/>
      <c r="J10" s="30"/>
    </row>
    <row r="11" spans="1:14" x14ac:dyDescent="0.3">
      <c r="A11" s="4">
        <v>45474</v>
      </c>
      <c r="B11" s="5">
        <f t="shared" si="3"/>
        <v>2024</v>
      </c>
      <c r="C11" s="1">
        <f t="shared" si="1"/>
        <v>95606.800000000017</v>
      </c>
      <c r="D11" s="15">
        <v>13.333333333333334</v>
      </c>
      <c r="E11" s="16">
        <v>153.33333333333334</v>
      </c>
      <c r="F11" s="17">
        <f>SUM(D11:E11)</f>
        <v>166.66666666666669</v>
      </c>
      <c r="G11" s="42"/>
    </row>
    <row r="12" spans="1:14" x14ac:dyDescent="0.3">
      <c r="A12" s="4">
        <v>45505</v>
      </c>
      <c r="B12" s="5">
        <f t="shared" si="3"/>
        <v>2024</v>
      </c>
      <c r="C12" s="1">
        <f t="shared" si="1"/>
        <v>95773.466666666689</v>
      </c>
      <c r="D12" s="15">
        <v>13.333333333333334</v>
      </c>
      <c r="E12" s="16">
        <v>153.33333333333334</v>
      </c>
      <c r="F12" s="17">
        <f>SUM(D12:E12)</f>
        <v>166.66666666666669</v>
      </c>
      <c r="G12" s="42"/>
    </row>
    <row r="13" spans="1:14" ht="14.4" customHeight="1" x14ac:dyDescent="0.3">
      <c r="A13" s="4">
        <v>45536</v>
      </c>
      <c r="B13" s="5">
        <f t="shared" si="3"/>
        <v>2024</v>
      </c>
      <c r="C13" s="24">
        <f t="shared" si="1"/>
        <v>95940.13333333336</v>
      </c>
      <c r="D13" s="15">
        <v>13.333333333333334</v>
      </c>
      <c r="E13" s="16">
        <v>153.33333333333334</v>
      </c>
      <c r="F13" s="17">
        <f t="shared" ref="F13:F14" si="5">SUM(D13:E13)</f>
        <v>166.66666666666669</v>
      </c>
      <c r="G13" s="42"/>
    </row>
    <row r="14" spans="1:14" x14ac:dyDescent="0.3">
      <c r="A14" s="4">
        <v>45566</v>
      </c>
      <c r="B14" s="5">
        <f t="shared" si="3"/>
        <v>2024</v>
      </c>
      <c r="C14" s="24">
        <f t="shared" si="1"/>
        <v>96106.800000000032</v>
      </c>
      <c r="D14" s="15">
        <v>13.333333333333334</v>
      </c>
      <c r="E14" s="16">
        <v>153.33333333333334</v>
      </c>
      <c r="F14" s="17">
        <f t="shared" si="5"/>
        <v>166.66666666666669</v>
      </c>
      <c r="G14" s="42"/>
    </row>
    <row r="15" spans="1:14" x14ac:dyDescent="0.3">
      <c r="A15" s="4">
        <v>45597</v>
      </c>
      <c r="B15" s="5">
        <f t="shared" si="3"/>
        <v>2024</v>
      </c>
      <c r="C15" s="24">
        <f t="shared" si="1"/>
        <v>96273.466666666704</v>
      </c>
      <c r="D15" s="15">
        <v>13.333333333333334</v>
      </c>
      <c r="E15" s="16">
        <v>153.33333333333334</v>
      </c>
      <c r="F15" s="17">
        <f t="shared" ref="F15:F76" si="6">SUM(D15:E15)</f>
        <v>166.66666666666669</v>
      </c>
      <c r="G15" s="42"/>
    </row>
    <row r="16" spans="1:14" x14ac:dyDescent="0.3">
      <c r="A16" s="25">
        <v>45627</v>
      </c>
      <c r="B16" s="26">
        <f t="shared" si="3"/>
        <v>2024</v>
      </c>
      <c r="C16" s="27">
        <f t="shared" si="1"/>
        <v>96440.133333333375</v>
      </c>
      <c r="D16" s="18">
        <v>13.333333333333334</v>
      </c>
      <c r="E16" s="19">
        <v>153.33333333333334</v>
      </c>
      <c r="F16" s="20">
        <f t="shared" si="6"/>
        <v>166.66666666666669</v>
      </c>
      <c r="G16" s="42"/>
    </row>
    <row r="17" spans="1:7" x14ac:dyDescent="0.3">
      <c r="A17" s="4">
        <v>45658</v>
      </c>
      <c r="B17" s="5">
        <f t="shared" si="3"/>
        <v>2025</v>
      </c>
      <c r="C17" s="1">
        <f t="shared" si="1"/>
        <v>96606.800000000047</v>
      </c>
      <c r="D17" s="15">
        <v>13.333333333333334</v>
      </c>
      <c r="E17" s="16">
        <v>153.33333333333334</v>
      </c>
      <c r="F17" s="17">
        <f t="shared" si="6"/>
        <v>166.66666666666669</v>
      </c>
      <c r="G17" s="42"/>
    </row>
    <row r="18" spans="1:7" x14ac:dyDescent="0.3">
      <c r="A18" s="4">
        <v>45689</v>
      </c>
      <c r="B18" s="5">
        <f t="shared" si="3"/>
        <v>2025</v>
      </c>
      <c r="C18" s="1">
        <f t="shared" si="1"/>
        <v>96774.146165086786</v>
      </c>
      <c r="D18" s="15">
        <v>13.333333333333334</v>
      </c>
      <c r="E18" s="16">
        <v>154.01283175340944</v>
      </c>
      <c r="F18" s="17">
        <f t="shared" si="6"/>
        <v>167.34616508674279</v>
      </c>
      <c r="G18" s="42"/>
    </row>
    <row r="19" spans="1:7" x14ac:dyDescent="0.3">
      <c r="A19" s="4">
        <v>45717</v>
      </c>
      <c r="B19" s="5">
        <f t="shared" si="3"/>
        <v>2025</v>
      </c>
      <c r="C19" s="1">
        <f t="shared" si="1"/>
        <v>96942.526349508422</v>
      </c>
      <c r="D19" s="15">
        <v>13.687854248155658</v>
      </c>
      <c r="E19" s="16">
        <v>154.69233017348557</v>
      </c>
      <c r="F19" s="17">
        <f t="shared" si="6"/>
        <v>168.38018442164122</v>
      </c>
      <c r="G19" s="42"/>
    </row>
    <row r="20" spans="1:7" x14ac:dyDescent="0.3">
      <c r="A20" s="4">
        <v>45748</v>
      </c>
      <c r="B20" s="5">
        <f t="shared" si="3"/>
        <v>2025</v>
      </c>
      <c r="C20" s="1">
        <f t="shared" si="1"/>
        <v>97111.58603235014</v>
      </c>
      <c r="D20" s="15">
        <v>13.687854248155658</v>
      </c>
      <c r="E20" s="16">
        <v>155.37182859356167</v>
      </c>
      <c r="F20" s="17">
        <f t="shared" si="6"/>
        <v>169.05968284171732</v>
      </c>
      <c r="G20" s="42"/>
    </row>
    <row r="21" spans="1:7" x14ac:dyDescent="0.3">
      <c r="A21" s="4">
        <v>45778</v>
      </c>
      <c r="B21" s="5">
        <f t="shared" si="3"/>
        <v>2025</v>
      </c>
      <c r="C21" s="1">
        <f t="shared" si="1"/>
        <v>97281.325213611941</v>
      </c>
      <c r="D21" s="15">
        <v>13.687854248155658</v>
      </c>
      <c r="E21" s="16">
        <v>156.0513270136378</v>
      </c>
      <c r="F21" s="17">
        <f t="shared" si="6"/>
        <v>169.73918126179345</v>
      </c>
      <c r="G21" s="42"/>
    </row>
    <row r="22" spans="1:7" x14ac:dyDescent="0.3">
      <c r="A22" s="4">
        <v>45809</v>
      </c>
      <c r="B22" s="5">
        <f t="shared" si="3"/>
        <v>2025</v>
      </c>
      <c r="C22" s="1">
        <f t="shared" si="1"/>
        <v>97451.743893293809</v>
      </c>
      <c r="D22" s="15">
        <v>13.687854248155658</v>
      </c>
      <c r="E22" s="16">
        <v>156.7308254337139</v>
      </c>
      <c r="F22" s="17">
        <f t="shared" si="6"/>
        <v>170.41867968186955</v>
      </c>
      <c r="G22" s="42"/>
    </row>
    <row r="23" spans="1:7" x14ac:dyDescent="0.3">
      <c r="A23" s="4">
        <v>45839</v>
      </c>
      <c r="B23" s="5">
        <f t="shared" si="3"/>
        <v>2025</v>
      </c>
      <c r="C23" s="1">
        <f t="shared" si="1"/>
        <v>97622.84207139576</v>
      </c>
      <c r="D23" s="15">
        <v>13.687854248155658</v>
      </c>
      <c r="E23" s="16">
        <v>157.41032385379003</v>
      </c>
      <c r="F23" s="17">
        <f t="shared" si="6"/>
        <v>171.09817810194568</v>
      </c>
      <c r="G23" s="42"/>
    </row>
    <row r="24" spans="1:7" x14ac:dyDescent="0.3">
      <c r="A24" s="4">
        <v>45870</v>
      </c>
      <c r="B24" s="5">
        <f t="shared" si="3"/>
        <v>2025</v>
      </c>
      <c r="C24" s="1">
        <f t="shared" si="1"/>
        <v>97793.940249497711</v>
      </c>
      <c r="D24" s="15">
        <v>13.687854248155658</v>
      </c>
      <c r="E24" s="16">
        <v>157.41032385379003</v>
      </c>
      <c r="F24" s="17">
        <f t="shared" si="6"/>
        <v>171.09817810194568</v>
      </c>
      <c r="G24" s="42"/>
    </row>
    <row r="25" spans="1:7" x14ac:dyDescent="0.3">
      <c r="A25" s="4">
        <v>45901</v>
      </c>
      <c r="B25" s="5">
        <f t="shared" si="3"/>
        <v>2025</v>
      </c>
      <c r="C25" s="1">
        <f t="shared" si="1"/>
        <v>97965.038427599662</v>
      </c>
      <c r="D25" s="15">
        <v>13.687854248155658</v>
      </c>
      <c r="E25" s="16">
        <v>157.41032385379003</v>
      </c>
      <c r="F25" s="17">
        <f t="shared" si="6"/>
        <v>171.09817810194568</v>
      </c>
      <c r="G25" s="42"/>
    </row>
    <row r="26" spans="1:7" x14ac:dyDescent="0.3">
      <c r="A26" s="4">
        <v>45931</v>
      </c>
      <c r="B26" s="5">
        <f t="shared" si="3"/>
        <v>2025</v>
      </c>
      <c r="C26" s="1">
        <f t="shared" si="1"/>
        <v>98136.136605701613</v>
      </c>
      <c r="D26" s="15">
        <v>13.687854248155658</v>
      </c>
      <c r="E26" s="16">
        <v>157.41032385379003</v>
      </c>
      <c r="F26" s="17">
        <f t="shared" si="6"/>
        <v>171.09817810194568</v>
      </c>
      <c r="G26" s="42"/>
    </row>
    <row r="27" spans="1:7" x14ac:dyDescent="0.3">
      <c r="A27" s="4">
        <v>45962</v>
      </c>
      <c r="B27" s="5">
        <f t="shared" si="3"/>
        <v>2025</v>
      </c>
      <c r="C27" s="1">
        <f t="shared" si="1"/>
        <v>98307.234783803564</v>
      </c>
      <c r="D27" s="15">
        <v>13.687854248155658</v>
      </c>
      <c r="E27" s="16">
        <v>157.41032385379003</v>
      </c>
      <c r="F27" s="17">
        <f t="shared" si="6"/>
        <v>171.09817810194568</v>
      </c>
      <c r="G27" s="42"/>
    </row>
    <row r="28" spans="1:7" x14ac:dyDescent="0.3">
      <c r="A28" s="25">
        <v>45992</v>
      </c>
      <c r="B28" s="26">
        <f t="shared" si="3"/>
        <v>2025</v>
      </c>
      <c r="C28" s="27">
        <f t="shared" si="1"/>
        <v>98478.332961905515</v>
      </c>
      <c r="D28" s="18">
        <v>13.687854248155658</v>
      </c>
      <c r="E28" s="19">
        <v>157.41032385379003</v>
      </c>
      <c r="F28" s="20">
        <f t="shared" si="6"/>
        <v>171.09817810194568</v>
      </c>
      <c r="G28" s="42"/>
    </row>
    <row r="29" spans="1:7" x14ac:dyDescent="0.3">
      <c r="A29" s="4">
        <v>46023</v>
      </c>
      <c r="B29" s="5">
        <f t="shared" si="3"/>
        <v>2026</v>
      </c>
      <c r="C29" s="1">
        <f t="shared" si="1"/>
        <v>98649.431140007466</v>
      </c>
      <c r="D29" s="15">
        <v>13.687854248155658</v>
      </c>
      <c r="E29" s="16">
        <v>157.41032385379003</v>
      </c>
      <c r="F29" s="17">
        <f t="shared" si="6"/>
        <v>171.09817810194568</v>
      </c>
      <c r="G29" s="28"/>
    </row>
    <row r="30" spans="1:7" x14ac:dyDescent="0.3">
      <c r="A30" s="4">
        <v>46054</v>
      </c>
      <c r="B30" s="5">
        <f t="shared" si="3"/>
        <v>2026</v>
      </c>
      <c r="C30" s="1">
        <f t="shared" si="1"/>
        <v>98817.348580639838</v>
      </c>
      <c r="D30" s="15">
        <v>13.687854248155658</v>
      </c>
      <c r="E30" s="16">
        <v>154.22958638421548</v>
      </c>
      <c r="F30" s="17">
        <f t="shared" si="6"/>
        <v>167.91744063237113</v>
      </c>
      <c r="G30" s="28"/>
    </row>
    <row r="31" spans="1:7" x14ac:dyDescent="0.3">
      <c r="A31" s="4">
        <v>46082</v>
      </c>
      <c r="B31" s="5">
        <f t="shared" si="3"/>
        <v>2026</v>
      </c>
      <c r="C31" s="1">
        <f t="shared" si="1"/>
        <v>98980.425768601111</v>
      </c>
      <c r="D31" s="15">
        <v>12.028339046638493</v>
      </c>
      <c r="E31" s="16">
        <v>151.04884891464093</v>
      </c>
      <c r="F31" s="17">
        <f t="shared" si="6"/>
        <v>163.07718796127944</v>
      </c>
      <c r="G31" s="28"/>
    </row>
    <row r="32" spans="1:7" x14ac:dyDescent="0.3">
      <c r="A32" s="4">
        <v>46113</v>
      </c>
      <c r="B32" s="5">
        <f t="shared" si="3"/>
        <v>2026</v>
      </c>
      <c r="C32" s="1">
        <f t="shared" si="1"/>
        <v>99140.322219092821</v>
      </c>
      <c r="D32" s="15">
        <v>12.028339046638493</v>
      </c>
      <c r="E32" s="16">
        <v>147.86811144506635</v>
      </c>
      <c r="F32" s="17">
        <f t="shared" si="6"/>
        <v>159.89645049170485</v>
      </c>
      <c r="G32" s="28"/>
    </row>
    <row r="33" spans="1:7" x14ac:dyDescent="0.3">
      <c r="A33" s="4">
        <v>46143</v>
      </c>
      <c r="B33" s="5">
        <f t="shared" si="3"/>
        <v>2026</v>
      </c>
      <c r="C33" s="1">
        <f t="shared" si="1"/>
        <v>99297.037932114952</v>
      </c>
      <c r="D33" s="15">
        <v>12.028339046638493</v>
      </c>
      <c r="E33" s="16">
        <v>144.68737397549177</v>
      </c>
      <c r="F33" s="17">
        <f t="shared" si="6"/>
        <v>156.71571302213027</v>
      </c>
      <c r="G33" s="28"/>
    </row>
    <row r="34" spans="1:7" x14ac:dyDescent="0.3">
      <c r="A34" s="4">
        <v>46174</v>
      </c>
      <c r="B34" s="5">
        <f t="shared" si="3"/>
        <v>2026</v>
      </c>
      <c r="C34" s="1">
        <f t="shared" si="1"/>
        <v>99450.572907667505</v>
      </c>
      <c r="D34" s="15">
        <v>12.028339046638493</v>
      </c>
      <c r="E34" s="16">
        <v>141.50663650591721</v>
      </c>
      <c r="F34" s="17">
        <f t="shared" si="6"/>
        <v>153.53497555255569</v>
      </c>
    </row>
    <row r="35" spans="1:7" x14ac:dyDescent="0.3">
      <c r="A35" s="4">
        <v>46204</v>
      </c>
      <c r="B35" s="5">
        <f t="shared" si="3"/>
        <v>2026</v>
      </c>
      <c r="C35" s="1">
        <f t="shared" si="1"/>
        <v>99600.92714575048</v>
      </c>
      <c r="D35" s="15">
        <v>12.028339046638493</v>
      </c>
      <c r="E35" s="16">
        <v>138.32589903634266</v>
      </c>
      <c r="F35" s="17">
        <f t="shared" si="6"/>
        <v>150.35423808298117</v>
      </c>
    </row>
    <row r="36" spans="1:7" x14ac:dyDescent="0.3">
      <c r="A36" s="4">
        <v>46235</v>
      </c>
      <c r="B36" s="5">
        <f t="shared" si="3"/>
        <v>2026</v>
      </c>
      <c r="C36" s="1">
        <f t="shared" si="1"/>
        <v>99751.281383833455</v>
      </c>
      <c r="D36" s="15">
        <v>12.028339046638493</v>
      </c>
      <c r="E36" s="16">
        <v>138.32589903634266</v>
      </c>
      <c r="F36" s="17">
        <f t="shared" si="6"/>
        <v>150.35423808298117</v>
      </c>
    </row>
    <row r="37" spans="1:7" x14ac:dyDescent="0.3">
      <c r="A37" s="4">
        <v>46266</v>
      </c>
      <c r="B37" s="5">
        <f t="shared" si="3"/>
        <v>2026</v>
      </c>
      <c r="C37" s="1">
        <f t="shared" ref="C37:C68" si="7">C36+F37</f>
        <v>99901.63562191643</v>
      </c>
      <c r="D37" s="15">
        <v>12.028339046638493</v>
      </c>
      <c r="E37" s="16">
        <v>138.32589903634266</v>
      </c>
      <c r="F37" s="17">
        <f t="shared" si="6"/>
        <v>150.35423808298117</v>
      </c>
    </row>
    <row r="38" spans="1:7" x14ac:dyDescent="0.3">
      <c r="A38" s="4">
        <v>46296</v>
      </c>
      <c r="B38" s="5">
        <f t="shared" si="3"/>
        <v>2026</v>
      </c>
      <c r="C38" s="1">
        <f t="shared" si="7"/>
        <v>100051.9898599994</v>
      </c>
      <c r="D38" s="15">
        <v>12.028339046638493</v>
      </c>
      <c r="E38" s="16">
        <v>138.32589903634266</v>
      </c>
      <c r="F38" s="17">
        <f t="shared" si="6"/>
        <v>150.35423808298117</v>
      </c>
    </row>
    <row r="39" spans="1:7" x14ac:dyDescent="0.3">
      <c r="A39" s="4">
        <v>46327</v>
      </c>
      <c r="B39" s="5">
        <f t="shared" si="3"/>
        <v>2026</v>
      </c>
      <c r="C39" s="1">
        <f t="shared" si="7"/>
        <v>100202.34409808238</v>
      </c>
      <c r="D39" s="15">
        <v>12.028339046638493</v>
      </c>
      <c r="E39" s="16">
        <v>138.32589903634266</v>
      </c>
      <c r="F39" s="17">
        <f t="shared" si="6"/>
        <v>150.35423808298117</v>
      </c>
    </row>
    <row r="40" spans="1:7" x14ac:dyDescent="0.3">
      <c r="A40" s="25">
        <v>46357</v>
      </c>
      <c r="B40" s="26">
        <f t="shared" si="3"/>
        <v>2026</v>
      </c>
      <c r="C40" s="27">
        <f t="shared" si="7"/>
        <v>100352.69833616535</v>
      </c>
      <c r="D40" s="18">
        <v>12.028339046638493</v>
      </c>
      <c r="E40" s="19">
        <v>138.32589903634266</v>
      </c>
      <c r="F40" s="20">
        <f t="shared" si="6"/>
        <v>150.35423808298117</v>
      </c>
    </row>
    <row r="41" spans="1:7" x14ac:dyDescent="0.3">
      <c r="A41" s="4">
        <v>46388</v>
      </c>
      <c r="B41" s="5">
        <f t="shared" si="3"/>
        <v>2027</v>
      </c>
      <c r="C41" s="1">
        <f t="shared" si="7"/>
        <v>100503.05257424833</v>
      </c>
      <c r="D41" s="15">
        <v>12.028339046638493</v>
      </c>
      <c r="E41" s="16">
        <v>138.32589903634266</v>
      </c>
      <c r="F41" s="17">
        <f t="shared" si="6"/>
        <v>150.35423808298117</v>
      </c>
    </row>
    <row r="42" spans="1:7" x14ac:dyDescent="0.3">
      <c r="A42" s="4">
        <v>46419</v>
      </c>
      <c r="B42" s="5">
        <f t="shared" si="3"/>
        <v>2027</v>
      </c>
      <c r="C42" s="1">
        <f t="shared" si="7"/>
        <v>100650.50900431455</v>
      </c>
      <c r="D42" s="15">
        <v>12.028339046638493</v>
      </c>
      <c r="E42" s="16">
        <v>135.42809101957957</v>
      </c>
      <c r="F42" s="17">
        <f t="shared" si="6"/>
        <v>147.45643006621805</v>
      </c>
    </row>
    <row r="43" spans="1:7" x14ac:dyDescent="0.3">
      <c r="A43" s="4">
        <v>46447</v>
      </c>
      <c r="B43" s="5">
        <f t="shared" si="3"/>
        <v>2027</v>
      </c>
      <c r="C43" s="1">
        <f t="shared" si="7"/>
        <v>100793.55572652917</v>
      </c>
      <c r="D43" s="15">
        <v>10.516439211805576</v>
      </c>
      <c r="E43" s="16">
        <v>132.53028300281647</v>
      </c>
      <c r="F43" s="17">
        <f t="shared" si="6"/>
        <v>143.04672221462204</v>
      </c>
    </row>
    <row r="44" spans="1:7" x14ac:dyDescent="0.3">
      <c r="A44" s="4">
        <v>46478</v>
      </c>
      <c r="B44" s="5">
        <f t="shared" si="3"/>
        <v>2027</v>
      </c>
      <c r="C44" s="1">
        <f t="shared" si="7"/>
        <v>100933.70464072702</v>
      </c>
      <c r="D44" s="15">
        <v>10.516439211805576</v>
      </c>
      <c r="E44" s="16">
        <v>129.63247498605341</v>
      </c>
      <c r="F44" s="17">
        <f t="shared" si="6"/>
        <v>140.14891419785897</v>
      </c>
    </row>
    <row r="45" spans="1:7" x14ac:dyDescent="0.3">
      <c r="A45" s="4">
        <v>46508</v>
      </c>
      <c r="B45" s="5">
        <f t="shared" si="3"/>
        <v>2027</v>
      </c>
      <c r="C45" s="1">
        <f t="shared" si="7"/>
        <v>101070.95574690812</v>
      </c>
      <c r="D45" s="15">
        <v>10.516439211805576</v>
      </c>
      <c r="E45" s="16">
        <v>126.73466696929032</v>
      </c>
      <c r="F45" s="17">
        <f t="shared" si="6"/>
        <v>137.25110618109591</v>
      </c>
    </row>
    <row r="46" spans="1:7" x14ac:dyDescent="0.3">
      <c r="A46" s="4">
        <v>46539</v>
      </c>
      <c r="B46" s="5">
        <f t="shared" si="3"/>
        <v>2027</v>
      </c>
      <c r="C46" s="1">
        <f t="shared" si="7"/>
        <v>101205.30904507246</v>
      </c>
      <c r="D46" s="15">
        <v>10.516439211805576</v>
      </c>
      <c r="E46" s="16">
        <v>123.83685895252724</v>
      </c>
      <c r="F46" s="17">
        <f t="shared" si="6"/>
        <v>134.35329816433281</v>
      </c>
    </row>
    <row r="47" spans="1:7" x14ac:dyDescent="0.3">
      <c r="A47" s="4">
        <v>46569</v>
      </c>
      <c r="B47" s="5">
        <f t="shared" si="3"/>
        <v>2027</v>
      </c>
      <c r="C47" s="1">
        <f t="shared" si="7"/>
        <v>101336.76453522002</v>
      </c>
      <c r="D47" s="15">
        <v>10.516439211805576</v>
      </c>
      <c r="E47" s="16">
        <v>120.93905093576413</v>
      </c>
      <c r="F47" s="17">
        <f t="shared" si="6"/>
        <v>131.45549014756972</v>
      </c>
    </row>
    <row r="48" spans="1:7" x14ac:dyDescent="0.3">
      <c r="A48" s="4">
        <v>46600</v>
      </c>
      <c r="B48" s="5">
        <f t="shared" si="3"/>
        <v>2027</v>
      </c>
      <c r="C48" s="1">
        <f t="shared" si="7"/>
        <v>101468.22002536758</v>
      </c>
      <c r="D48" s="15">
        <v>10.516439211805576</v>
      </c>
      <c r="E48" s="16">
        <v>120.93905093576413</v>
      </c>
      <c r="F48" s="17">
        <f t="shared" si="6"/>
        <v>131.45549014756972</v>
      </c>
    </row>
    <row r="49" spans="1:6" x14ac:dyDescent="0.3">
      <c r="A49" s="4">
        <v>46631</v>
      </c>
      <c r="B49" s="5">
        <f t="shared" si="3"/>
        <v>2027</v>
      </c>
      <c r="C49" s="1">
        <f t="shared" si="7"/>
        <v>101599.67551551515</v>
      </c>
      <c r="D49" s="15">
        <v>10.516439211805576</v>
      </c>
      <c r="E49" s="16">
        <v>120.93905093576413</v>
      </c>
      <c r="F49" s="17">
        <f t="shared" si="6"/>
        <v>131.45549014756972</v>
      </c>
    </row>
    <row r="50" spans="1:6" x14ac:dyDescent="0.3">
      <c r="A50" s="4">
        <v>46661</v>
      </c>
      <c r="B50" s="5">
        <f t="shared" si="3"/>
        <v>2027</v>
      </c>
      <c r="C50" s="1">
        <f t="shared" si="7"/>
        <v>101731.13100566271</v>
      </c>
      <c r="D50" s="15">
        <v>10.516439211805576</v>
      </c>
      <c r="E50" s="16">
        <v>120.93905093576413</v>
      </c>
      <c r="F50" s="17">
        <f t="shared" si="6"/>
        <v>131.45549014756972</v>
      </c>
    </row>
    <row r="51" spans="1:6" x14ac:dyDescent="0.3">
      <c r="A51" s="4">
        <v>46692</v>
      </c>
      <c r="B51" s="5">
        <f t="shared" si="3"/>
        <v>2027</v>
      </c>
      <c r="C51" s="1">
        <f t="shared" si="7"/>
        <v>101862.58649581028</v>
      </c>
      <c r="D51" s="15">
        <v>10.516439211805576</v>
      </c>
      <c r="E51" s="16">
        <v>120.93905093576413</v>
      </c>
      <c r="F51" s="17">
        <f t="shared" si="6"/>
        <v>131.45549014756972</v>
      </c>
    </row>
    <row r="52" spans="1:6" x14ac:dyDescent="0.3">
      <c r="A52" s="25">
        <v>46722</v>
      </c>
      <c r="B52" s="26">
        <f t="shared" si="3"/>
        <v>2027</v>
      </c>
      <c r="C52" s="27">
        <f t="shared" si="7"/>
        <v>101994.04198595784</v>
      </c>
      <c r="D52" s="18">
        <v>10.516439211805576</v>
      </c>
      <c r="E52" s="19">
        <v>120.93905093576413</v>
      </c>
      <c r="F52" s="20">
        <f t="shared" si="6"/>
        <v>131.45549014756972</v>
      </c>
    </row>
    <row r="53" spans="1:6" x14ac:dyDescent="0.3">
      <c r="A53" s="4">
        <v>46753</v>
      </c>
      <c r="B53" s="5">
        <f t="shared" si="3"/>
        <v>2028</v>
      </c>
      <c r="C53" s="1">
        <f t="shared" si="7"/>
        <v>102125.4974761054</v>
      </c>
      <c r="D53" s="15">
        <v>10.516439211805576</v>
      </c>
      <c r="E53" s="16">
        <v>120.93905093576413</v>
      </c>
      <c r="F53" s="17">
        <f t="shared" si="6"/>
        <v>131.45549014756972</v>
      </c>
    </row>
    <row r="54" spans="1:6" x14ac:dyDescent="0.3">
      <c r="A54" s="4">
        <v>46784</v>
      </c>
      <c r="B54" s="5">
        <f t="shared" si="3"/>
        <v>2028</v>
      </c>
      <c r="C54" s="1">
        <f t="shared" si="7"/>
        <v>102254.29409625454</v>
      </c>
      <c r="D54" s="15">
        <v>10.516439211805576</v>
      </c>
      <c r="E54" s="16">
        <v>118.28018093732464</v>
      </c>
      <c r="F54" s="17">
        <f t="shared" si="6"/>
        <v>128.79662014913021</v>
      </c>
    </row>
    <row r="55" spans="1:6" x14ac:dyDescent="0.3">
      <c r="A55" s="4">
        <v>46813</v>
      </c>
      <c r="B55" s="5">
        <f t="shared" si="3"/>
        <v>2028</v>
      </c>
      <c r="C55" s="1">
        <f t="shared" si="7"/>
        <v>102379.04460988431</v>
      </c>
      <c r="D55" s="15">
        <v>9.1292026908806267</v>
      </c>
      <c r="E55" s="16">
        <v>115.62131093888516</v>
      </c>
      <c r="F55" s="17">
        <f t="shared" si="6"/>
        <v>124.75051362976579</v>
      </c>
    </row>
    <row r="56" spans="1:6" x14ac:dyDescent="0.3">
      <c r="A56" s="4">
        <v>46844</v>
      </c>
      <c r="B56" s="5">
        <f t="shared" si="3"/>
        <v>2028</v>
      </c>
      <c r="C56" s="1">
        <f t="shared" si="7"/>
        <v>102501.13625351564</v>
      </c>
      <c r="D56" s="15">
        <v>9.1292026908806267</v>
      </c>
      <c r="E56" s="16">
        <v>112.96244094044567</v>
      </c>
      <c r="F56" s="17">
        <f t="shared" si="6"/>
        <v>122.09164363132631</v>
      </c>
    </row>
    <row r="57" spans="1:6" x14ac:dyDescent="0.3">
      <c r="A57" s="4">
        <v>46874</v>
      </c>
      <c r="B57" s="5">
        <f t="shared" si="3"/>
        <v>2028</v>
      </c>
      <c r="C57" s="1">
        <f t="shared" si="7"/>
        <v>102620.56902714852</v>
      </c>
      <c r="D57" s="15">
        <v>9.1292026908806267</v>
      </c>
      <c r="E57" s="16">
        <v>110.30357094200619</v>
      </c>
      <c r="F57" s="17">
        <f t="shared" si="6"/>
        <v>119.43277363288682</v>
      </c>
    </row>
    <row r="58" spans="1:6" x14ac:dyDescent="0.3">
      <c r="A58" s="4">
        <v>46905</v>
      </c>
      <c r="B58" s="5">
        <f t="shared" si="3"/>
        <v>2028</v>
      </c>
      <c r="C58" s="1">
        <f t="shared" si="7"/>
        <v>102737.34293078296</v>
      </c>
      <c r="D58" s="15">
        <v>9.1292026908806267</v>
      </c>
      <c r="E58" s="16">
        <v>107.6447009435667</v>
      </c>
      <c r="F58" s="17">
        <f t="shared" si="6"/>
        <v>116.77390363444734</v>
      </c>
    </row>
    <row r="59" spans="1:6" x14ac:dyDescent="0.3">
      <c r="A59" s="4">
        <v>46935</v>
      </c>
      <c r="B59" s="5">
        <f t="shared" si="3"/>
        <v>2028</v>
      </c>
      <c r="C59" s="1">
        <f t="shared" si="7"/>
        <v>102851.45796441897</v>
      </c>
      <c r="D59" s="15">
        <v>9.1292026908806267</v>
      </c>
      <c r="E59" s="16">
        <v>104.98583094512722</v>
      </c>
      <c r="F59" s="17">
        <f t="shared" si="6"/>
        <v>114.11503363600785</v>
      </c>
    </row>
    <row r="60" spans="1:6" x14ac:dyDescent="0.3">
      <c r="A60" s="4">
        <v>46966</v>
      </c>
      <c r="B60" s="5">
        <f t="shared" si="3"/>
        <v>2028</v>
      </c>
      <c r="C60" s="1">
        <f t="shared" si="7"/>
        <v>102965.57299805497</v>
      </c>
      <c r="D60" s="15">
        <v>9.1292026908806267</v>
      </c>
      <c r="E60" s="16">
        <v>104.98583094512722</v>
      </c>
      <c r="F60" s="17">
        <f t="shared" si="6"/>
        <v>114.11503363600785</v>
      </c>
    </row>
    <row r="61" spans="1:6" x14ac:dyDescent="0.3">
      <c r="A61" s="4">
        <v>46997</v>
      </c>
      <c r="B61" s="5">
        <f t="shared" si="3"/>
        <v>2028</v>
      </c>
      <c r="C61" s="1">
        <f t="shared" si="7"/>
        <v>103079.68803169097</v>
      </c>
      <c r="D61" s="15">
        <v>9.1292026908806267</v>
      </c>
      <c r="E61" s="16">
        <v>104.98583094512722</v>
      </c>
      <c r="F61" s="17">
        <f t="shared" si="6"/>
        <v>114.11503363600785</v>
      </c>
    </row>
    <row r="62" spans="1:6" x14ac:dyDescent="0.3">
      <c r="A62" s="4">
        <v>47027</v>
      </c>
      <c r="B62" s="5">
        <f t="shared" si="3"/>
        <v>2028</v>
      </c>
      <c r="C62" s="1">
        <f t="shared" si="7"/>
        <v>103193.80306532697</v>
      </c>
      <c r="D62" s="15">
        <v>9.1292026908806267</v>
      </c>
      <c r="E62" s="16">
        <v>104.98583094512722</v>
      </c>
      <c r="F62" s="17">
        <f t="shared" si="6"/>
        <v>114.11503363600785</v>
      </c>
    </row>
    <row r="63" spans="1:6" x14ac:dyDescent="0.3">
      <c r="A63" s="4">
        <v>47058</v>
      </c>
      <c r="B63" s="5">
        <f t="shared" si="3"/>
        <v>2028</v>
      </c>
      <c r="C63" s="1">
        <f t="shared" si="7"/>
        <v>103307.91809896297</v>
      </c>
      <c r="D63" s="15">
        <v>9.1292026908806267</v>
      </c>
      <c r="E63" s="16">
        <v>104.98583094512722</v>
      </c>
      <c r="F63" s="17">
        <f t="shared" si="6"/>
        <v>114.11503363600785</v>
      </c>
    </row>
    <row r="64" spans="1:6" x14ac:dyDescent="0.3">
      <c r="A64" s="25">
        <v>47088</v>
      </c>
      <c r="B64" s="26">
        <f t="shared" si="3"/>
        <v>2028</v>
      </c>
      <c r="C64" s="27">
        <f t="shared" si="7"/>
        <v>103422.03313259897</v>
      </c>
      <c r="D64" s="18">
        <v>9.1292026908806267</v>
      </c>
      <c r="E64" s="19">
        <v>104.98583094512722</v>
      </c>
      <c r="F64" s="20">
        <f t="shared" si="6"/>
        <v>114.11503363600785</v>
      </c>
    </row>
    <row r="65" spans="1:6" x14ac:dyDescent="0.3">
      <c r="A65" s="4">
        <v>47119</v>
      </c>
      <c r="B65" s="5">
        <f t="shared" si="3"/>
        <v>2029</v>
      </c>
      <c r="C65" s="1">
        <f t="shared" si="7"/>
        <v>103536.14816623497</v>
      </c>
      <c r="D65" s="15">
        <v>9.1292026908806267</v>
      </c>
      <c r="E65" s="16">
        <v>104.98583094512722</v>
      </c>
      <c r="F65" s="17">
        <f t="shared" si="6"/>
        <v>114.11503363600785</v>
      </c>
    </row>
    <row r="66" spans="1:6" x14ac:dyDescent="0.3">
      <c r="A66" s="4">
        <v>47150</v>
      </c>
      <c r="B66" s="5">
        <f t="shared" si="3"/>
        <v>2029</v>
      </c>
      <c r="C66" s="1">
        <f t="shared" si="7"/>
        <v>103647.80866311067</v>
      </c>
      <c r="D66" s="15">
        <v>9.1292026908806267</v>
      </c>
      <c r="E66" s="16">
        <v>102.53129418482101</v>
      </c>
      <c r="F66" s="17">
        <f t="shared" si="6"/>
        <v>111.66049687570164</v>
      </c>
    </row>
    <row r="67" spans="1:6" x14ac:dyDescent="0.3">
      <c r="A67" s="4">
        <v>47178</v>
      </c>
      <c r="B67" s="5">
        <f t="shared" si="3"/>
        <v>2029</v>
      </c>
      <c r="C67" s="1">
        <f t="shared" si="7"/>
        <v>103755.73399535113</v>
      </c>
      <c r="D67" s="15">
        <v>7.848574815938254</v>
      </c>
      <c r="E67" s="16">
        <v>100.0767574245148</v>
      </c>
      <c r="F67" s="17">
        <f t="shared" si="6"/>
        <v>107.92533224045305</v>
      </c>
    </row>
    <row r="68" spans="1:6" x14ac:dyDescent="0.3">
      <c r="A68" s="4">
        <v>47209</v>
      </c>
      <c r="B68" s="5">
        <f t="shared" si="3"/>
        <v>2029</v>
      </c>
      <c r="C68" s="1">
        <f t="shared" si="7"/>
        <v>103861.20479083127</v>
      </c>
      <c r="D68" s="15">
        <v>7.848574815938254</v>
      </c>
      <c r="E68" s="16">
        <v>97.622220664208569</v>
      </c>
      <c r="F68" s="17">
        <f t="shared" si="6"/>
        <v>105.47079548014682</v>
      </c>
    </row>
    <row r="69" spans="1:6" x14ac:dyDescent="0.3">
      <c r="A69" s="4">
        <v>47239</v>
      </c>
      <c r="B69" s="5">
        <f t="shared" si="3"/>
        <v>2029</v>
      </c>
      <c r="C69" s="1">
        <f t="shared" ref="C69:C76" si="8">C68+F69</f>
        <v>103964.22104955111</v>
      </c>
      <c r="D69" s="15">
        <v>7.848574815938254</v>
      </c>
      <c r="E69" s="16">
        <v>95.167683903902358</v>
      </c>
      <c r="F69" s="17">
        <f t="shared" si="6"/>
        <v>103.01625871984061</v>
      </c>
    </row>
    <row r="70" spans="1:6" x14ac:dyDescent="0.3">
      <c r="A70" s="4">
        <v>47270</v>
      </c>
      <c r="B70" s="5">
        <f t="shared" ref="B70:B76" si="9">YEAR(A70)</f>
        <v>2029</v>
      </c>
      <c r="C70" s="1">
        <f t="shared" si="8"/>
        <v>104064.78277151064</v>
      </c>
      <c r="D70" s="15">
        <v>7.848574815938254</v>
      </c>
      <c r="E70" s="16">
        <v>92.713147143596146</v>
      </c>
      <c r="F70" s="17">
        <f t="shared" si="6"/>
        <v>100.5617219595344</v>
      </c>
    </row>
    <row r="71" spans="1:6" x14ac:dyDescent="0.3">
      <c r="A71" s="4">
        <v>47300</v>
      </c>
      <c r="B71" s="5">
        <f t="shared" si="9"/>
        <v>2029</v>
      </c>
      <c r="C71" s="1">
        <f t="shared" si="8"/>
        <v>104162.88995670987</v>
      </c>
      <c r="D71" s="15">
        <v>7.848574815938254</v>
      </c>
      <c r="E71" s="16">
        <v>90.258610383289934</v>
      </c>
      <c r="F71" s="17">
        <f t="shared" si="6"/>
        <v>98.107185199228184</v>
      </c>
    </row>
    <row r="72" spans="1:6" x14ac:dyDescent="0.3">
      <c r="A72" s="4">
        <v>47331</v>
      </c>
      <c r="B72" s="5">
        <f t="shared" si="9"/>
        <v>2029</v>
      </c>
      <c r="C72" s="1">
        <f t="shared" si="8"/>
        <v>104260.9971419091</v>
      </c>
      <c r="D72" s="15">
        <v>7.848574815938254</v>
      </c>
      <c r="E72" s="16">
        <v>90.258610383289934</v>
      </c>
      <c r="F72" s="17">
        <f t="shared" si="6"/>
        <v>98.107185199228184</v>
      </c>
    </row>
    <row r="73" spans="1:6" x14ac:dyDescent="0.3">
      <c r="A73" s="4">
        <v>47362</v>
      </c>
      <c r="B73" s="5">
        <f t="shared" si="9"/>
        <v>2029</v>
      </c>
      <c r="C73" s="1">
        <f t="shared" si="8"/>
        <v>104359.10432710833</v>
      </c>
      <c r="D73" s="15">
        <v>7.848574815938254</v>
      </c>
      <c r="E73" s="16">
        <v>90.258610383289934</v>
      </c>
      <c r="F73" s="17">
        <f t="shared" si="6"/>
        <v>98.107185199228184</v>
      </c>
    </row>
    <row r="74" spans="1:6" x14ac:dyDescent="0.3">
      <c r="A74" s="4">
        <v>47392</v>
      </c>
      <c r="B74" s="5">
        <f t="shared" si="9"/>
        <v>2029</v>
      </c>
      <c r="C74" s="1">
        <f t="shared" si="8"/>
        <v>104457.21151230756</v>
      </c>
      <c r="D74" s="15">
        <v>7.848574815938254</v>
      </c>
      <c r="E74" s="16">
        <v>90.258610383289934</v>
      </c>
      <c r="F74" s="17">
        <f t="shared" si="6"/>
        <v>98.107185199228184</v>
      </c>
    </row>
    <row r="75" spans="1:6" x14ac:dyDescent="0.3">
      <c r="A75" s="4">
        <v>47423</v>
      </c>
      <c r="B75" s="5">
        <f t="shared" si="9"/>
        <v>2029</v>
      </c>
      <c r="C75" s="1">
        <f t="shared" si="8"/>
        <v>104555.31869750679</v>
      </c>
      <c r="D75" s="15">
        <v>7.848574815938254</v>
      </c>
      <c r="E75" s="16">
        <v>90.258610383289934</v>
      </c>
      <c r="F75" s="17">
        <f t="shared" si="6"/>
        <v>98.107185199228184</v>
      </c>
    </row>
    <row r="76" spans="1:6" x14ac:dyDescent="0.3">
      <c r="A76" s="25">
        <v>47453</v>
      </c>
      <c r="B76" s="26">
        <f t="shared" si="9"/>
        <v>2029</v>
      </c>
      <c r="C76" s="48">
        <f t="shared" si="8"/>
        <v>104653.42588270603</v>
      </c>
      <c r="D76" s="18">
        <v>7.848574815938254</v>
      </c>
      <c r="E76" s="19">
        <v>90.258610383289934</v>
      </c>
      <c r="F76" s="20">
        <f t="shared" si="6"/>
        <v>98.107185199228184</v>
      </c>
    </row>
    <row r="77" spans="1:6" x14ac:dyDescent="0.3">
      <c r="E77" s="29"/>
    </row>
    <row r="78" spans="1:6" x14ac:dyDescent="0.3">
      <c r="E78" s="28"/>
    </row>
    <row r="84" spans="5:5" x14ac:dyDescent="0.3">
      <c r="E84" s="29"/>
    </row>
  </sheetData>
  <mergeCells count="3">
    <mergeCell ref="H2:K2"/>
    <mergeCell ref="D2:F2"/>
    <mergeCell ref="M2:N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DAACFF67256049A485179023DD9F32" ma:contentTypeVersion="0" ma:contentTypeDescription="Create a new document." ma:contentTypeScope="" ma:versionID="8af12ab99f0670eb2585e48d1431ba0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5BED6C-AB48-4FA6-BCDE-AB19475D74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7EAFD79-D112-4853-AC65-1E1606395F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EDEE19-DF11-4951-99F1-B80A65A48AA8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CSMUR - Additions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Jp Musaazi</dc:creator>
  <cp:lastModifiedBy>cfleury@TorontoHydro.com</cp:lastModifiedBy>
  <dcterms:created xsi:type="dcterms:W3CDTF">2024-04-12T15:30:13Z</dcterms:created>
  <dcterms:modified xsi:type="dcterms:W3CDTF">2024-04-22T22:11:31Z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4f3ae17-4131-4cab-af65-6307e1627001_Enabled">
    <vt:lpwstr>true</vt:lpwstr>
  </property>
  <property fmtid="{D5CDD505-2E9C-101B-9397-08002B2CF9AE}" pid="3" name="MSIP_Label_84f3ae17-4131-4cab-af65-6307e1627001_SetDate">
    <vt:lpwstr>2024-04-12T15:43:51Z</vt:lpwstr>
  </property>
  <property fmtid="{D5CDD505-2E9C-101B-9397-08002B2CF9AE}" pid="4" name="MSIP_Label_84f3ae17-4131-4cab-af65-6307e1627001_Method">
    <vt:lpwstr>Privileged</vt:lpwstr>
  </property>
  <property fmtid="{D5CDD505-2E9C-101B-9397-08002B2CF9AE}" pid="5" name="MSIP_Label_84f3ae17-4131-4cab-af65-6307e1627001_Name">
    <vt:lpwstr>Confidential - Anyone (not protected)</vt:lpwstr>
  </property>
  <property fmtid="{D5CDD505-2E9C-101B-9397-08002B2CF9AE}" pid="6" name="MSIP_Label_84f3ae17-4131-4cab-af65-6307e1627001_SiteId">
    <vt:lpwstr>cecf09d6-44f1-4c40-95a1-cbafb9319d75</vt:lpwstr>
  </property>
  <property fmtid="{D5CDD505-2E9C-101B-9397-08002B2CF9AE}" pid="7" name="MSIP_Label_84f3ae17-4131-4cab-af65-6307e1627001_ActionId">
    <vt:lpwstr>7161c2b8-6b6d-41b1-9032-eb528057e4db</vt:lpwstr>
  </property>
  <property fmtid="{D5CDD505-2E9C-101B-9397-08002B2CF9AE}" pid="8" name="MSIP_Label_84f3ae17-4131-4cab-af65-6307e1627001_ContentBits">
    <vt:lpwstr>0</vt:lpwstr>
  </property>
  <property fmtid="{D5CDD505-2E9C-101B-9397-08002B2CF9AE}" pid="9" name="ContentTypeId">
    <vt:lpwstr>0x0101002EDAACFF67256049A485179023DD9F32</vt:lpwstr>
  </property>
</Properties>
</file>