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Data\EWT TEMP For NextEra Work\OEB Interogs\Working Files\Attachments for SEC 10\"/>
    </mc:Choice>
  </mc:AlternateContent>
  <xr:revisionPtr revIDLastSave="0" documentId="8_{8C332168-45E6-40A6-8E30-1B5ADC3FD93B}" xr6:coauthVersionLast="47" xr6:coauthVersionMax="47" xr10:uidLastSave="{00000000-0000-0000-0000-000000000000}"/>
  <bookViews>
    <workbookView xWindow="28680" yWindow="-120" windowWidth="29040" windowHeight="16440" xr2:uid="{34EC0467-6ACD-4BE6-8AF5-9BEBED29C03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0" i="1"/>
  <c r="E18" i="1"/>
  <c r="D18" i="1"/>
  <c r="C18" i="1"/>
  <c r="B18" i="1"/>
  <c r="E12" i="1"/>
  <c r="D12" i="1"/>
  <c r="C12" i="1"/>
  <c r="B12" i="1"/>
  <c r="E7" i="1"/>
  <c r="D7" i="1"/>
  <c r="C7" i="1"/>
  <c r="B7" i="1"/>
  <c r="K20" i="1"/>
  <c r="J20" i="1"/>
  <c r="I20" i="1"/>
  <c r="H20" i="1"/>
  <c r="E20" i="1"/>
  <c r="D20" i="1"/>
  <c r="C20" i="1"/>
  <c r="B20" i="1"/>
  <c r="F20" i="1" s="1"/>
  <c r="L18" i="1"/>
  <c r="L17" i="1"/>
  <c r="L16" i="1"/>
  <c r="L15" i="1"/>
  <c r="J12" i="1"/>
  <c r="L11" i="1"/>
  <c r="L12" i="1" s="1"/>
  <c r="F11" i="1"/>
  <c r="L10" i="1"/>
  <c r="J7" i="1"/>
  <c r="L6" i="1"/>
  <c r="F6" i="1"/>
  <c r="F7" i="1" s="1"/>
  <c r="L5" i="1"/>
  <c r="F5" i="1"/>
  <c r="L22" i="1" l="1"/>
  <c r="L20" i="1"/>
  <c r="L7" i="1"/>
  <c r="F12" i="1"/>
  <c r="F22" i="1" l="1"/>
</calcChain>
</file>

<file path=xl/sharedStrings.xml><?xml version="1.0" encoding="utf-8"?>
<sst xmlns="http://schemas.openxmlformats.org/spreadsheetml/2006/main" count="57" uniqueCount="24">
  <si>
    <t>Actual Quantities x Budget Rates</t>
  </si>
  <si>
    <t>Actual Quantities and Rates</t>
  </si>
  <si>
    <t>MMTP</t>
  </si>
  <si>
    <t>WFMAC</t>
  </si>
  <si>
    <t>NALCOR</t>
  </si>
  <si>
    <t>WATAY Group 2 (post pandemic - incl. 10% trailing loss)</t>
  </si>
  <si>
    <t>BUDGET TOTALS</t>
  </si>
  <si>
    <t>ACTUAL TOTALS</t>
  </si>
  <si>
    <t>ASSEMBLY</t>
  </si>
  <si>
    <t>BUDGET</t>
  </si>
  <si>
    <t>ACTUAL</t>
  </si>
  <si>
    <t>Manhours</t>
  </si>
  <si>
    <t>Weight</t>
  </si>
  <si>
    <t>Assembly (kg per MH)</t>
  </si>
  <si>
    <t>ERECTION</t>
  </si>
  <si>
    <t>Weight (kg)</t>
  </si>
  <si>
    <t>Erection (kg per manhour)</t>
  </si>
  <si>
    <t>STRINGING</t>
  </si>
  <si>
    <t>Stringing Hours</t>
  </si>
  <si>
    <t>Line length (m)</t>
  </si>
  <si>
    <t>conductor length (m)</t>
  </si>
  <si>
    <t>Stringing (meters per MH)</t>
  </si>
  <si>
    <t>Units per Work-Hour (at Budgeted Rates)</t>
  </si>
  <si>
    <t>Units per Work-Hour (at Actual Rates)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</si>
</sst>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name val="Arial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18"/>
      <color rgb="FF00B05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3" tint="0.89999084444715716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 readingOrder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left" wrapText="1" readingOrder="1"/>
    </xf>
    <xf numFmtId="0" fontId="5" fillId="0" borderId="6" xfId="0" applyFont="1" applyBorder="1" applyAlignment="1">
      <alignment horizontal="center" wrapText="1" readingOrder="1"/>
    </xf>
    <xf numFmtId="0" fontId="5" fillId="0" borderId="8" xfId="0" applyFont="1" applyBorder="1" applyAlignment="1">
      <alignment horizontal="center" wrapText="1" readingOrder="1"/>
    </xf>
    <xf numFmtId="0" fontId="5" fillId="0" borderId="9" xfId="0" applyFont="1" applyBorder="1" applyAlignment="1">
      <alignment horizontal="center" wrapText="1" readingOrder="1"/>
    </xf>
    <xf numFmtId="0" fontId="5" fillId="0" borderId="10" xfId="0" applyFont="1" applyBorder="1" applyAlignment="1">
      <alignment horizontal="center" wrapText="1" readingOrder="1"/>
    </xf>
    <xf numFmtId="0" fontId="6" fillId="3" borderId="11" xfId="0" applyFont="1" applyFill="1" applyBorder="1" applyAlignment="1">
      <alignment horizontal="left" wrapText="1" readingOrder="1"/>
    </xf>
    <xf numFmtId="3" fontId="7" fillId="0" borderId="12" xfId="0" applyNumberFormat="1" applyFont="1" applyBorder="1" applyAlignment="1">
      <alignment horizontal="center" wrapText="1" readingOrder="1"/>
    </xf>
    <xf numFmtId="3" fontId="7" fillId="0" borderId="13" xfId="0" applyNumberFormat="1" applyFont="1" applyBorder="1" applyAlignment="1">
      <alignment horizontal="center" wrapText="1" readingOrder="1"/>
    </xf>
    <xf numFmtId="0" fontId="2" fillId="0" borderId="14" xfId="0" applyFont="1" applyBorder="1" applyAlignment="1">
      <alignment vertical="center" wrapText="1"/>
    </xf>
    <xf numFmtId="3" fontId="6" fillId="0" borderId="12" xfId="0" applyNumberFormat="1" applyFont="1" applyBorder="1" applyAlignment="1">
      <alignment horizontal="center" wrapText="1" readingOrder="1"/>
    </xf>
    <xf numFmtId="0" fontId="6" fillId="3" borderId="15" xfId="0" applyFont="1" applyFill="1" applyBorder="1" applyAlignment="1">
      <alignment horizontal="left" wrapText="1" readingOrder="1"/>
    </xf>
    <xf numFmtId="3" fontId="6" fillId="0" borderId="16" xfId="0" applyNumberFormat="1" applyFont="1" applyBorder="1" applyAlignment="1">
      <alignment horizontal="center" wrapText="1" readingOrder="1"/>
    </xf>
    <xf numFmtId="3" fontId="6" fillId="0" borderId="17" xfId="0" applyNumberFormat="1" applyFont="1" applyBorder="1" applyAlignment="1">
      <alignment horizontal="center" wrapText="1" readingOrder="1"/>
    </xf>
    <xf numFmtId="0" fontId="6" fillId="3" borderId="18" xfId="0" applyFont="1" applyFill="1" applyBorder="1" applyAlignment="1">
      <alignment horizontal="left" vertical="center" wrapText="1" readingOrder="1"/>
    </xf>
    <xf numFmtId="2" fontId="7" fillId="0" borderId="20" xfId="0" applyNumberFormat="1" applyFont="1" applyBorder="1" applyAlignment="1">
      <alignment horizontal="center" wrapText="1" readingOrder="1"/>
    </xf>
    <xf numFmtId="0" fontId="5" fillId="0" borderId="19" xfId="0" applyFont="1" applyBorder="1" applyAlignment="1">
      <alignment horizontal="center" wrapText="1" readingOrder="1"/>
    </xf>
    <xf numFmtId="2" fontId="5" fillId="0" borderId="19" xfId="0" applyNumberFormat="1" applyFont="1" applyBorder="1" applyAlignment="1">
      <alignment horizontal="center" wrapText="1" readingOrder="1"/>
    </xf>
    <xf numFmtId="0" fontId="2" fillId="0" borderId="21" xfId="0" applyFont="1" applyBorder="1" applyAlignment="1">
      <alignment vertical="center" wrapText="1"/>
    </xf>
    <xf numFmtId="0" fontId="6" fillId="4" borderId="11" xfId="0" applyFont="1" applyFill="1" applyBorder="1" applyAlignment="1">
      <alignment horizontal="left" wrapText="1" readingOrder="1"/>
    </xf>
    <xf numFmtId="0" fontId="6" fillId="4" borderId="15" xfId="0" applyFont="1" applyFill="1" applyBorder="1" applyAlignment="1">
      <alignment horizontal="left" wrapText="1" readingOrder="1"/>
    </xf>
    <xf numFmtId="0" fontId="6" fillId="4" borderId="18" xfId="0" applyFont="1" applyFill="1" applyBorder="1" applyAlignment="1">
      <alignment horizontal="left" vertical="center" wrapText="1" readingOrder="1"/>
    </xf>
    <xf numFmtId="0" fontId="6" fillId="5" borderId="11" xfId="0" applyFont="1" applyFill="1" applyBorder="1" applyAlignment="1">
      <alignment horizontal="left" wrapText="1" readingOrder="1"/>
    </xf>
    <xf numFmtId="0" fontId="6" fillId="5" borderId="15" xfId="0" applyFont="1" applyFill="1" applyBorder="1" applyAlignment="1">
      <alignment horizontal="left" wrapText="1" readingOrder="1"/>
    </xf>
    <xf numFmtId="3" fontId="6" fillId="6" borderId="16" xfId="0" applyNumberFormat="1" applyFont="1" applyFill="1" applyBorder="1" applyAlignment="1">
      <alignment horizontal="center" wrapText="1" readingOrder="1"/>
    </xf>
    <xf numFmtId="0" fontId="5" fillId="0" borderId="16" xfId="0" applyFont="1" applyBorder="1" applyAlignment="1">
      <alignment horizontal="center" wrapText="1" readingOrder="1"/>
    </xf>
    <xf numFmtId="0" fontId="5" fillId="0" borderId="16" xfId="0" applyFont="1" applyBorder="1" applyAlignment="1">
      <alignment horizontal="center" vertical="center" wrapText="1" readingOrder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164" fontId="5" fillId="2" borderId="29" xfId="1" applyNumberFormat="1" applyFont="1" applyFill="1" applyBorder="1" applyAlignment="1">
      <alignment horizontal="center" vertical="center" wrapText="1" readingOrder="1"/>
    </xf>
    <xf numFmtId="164" fontId="5" fillId="7" borderId="29" xfId="1" applyNumberFormat="1" applyFont="1" applyFill="1" applyBorder="1" applyAlignment="1">
      <alignment horizontal="center" vertical="center" wrapText="1" readingOrder="1"/>
    </xf>
    <xf numFmtId="2" fontId="7" fillId="0" borderId="19" xfId="0" applyNumberFormat="1" applyFont="1" applyBorder="1" applyAlignment="1">
      <alignment horizontal="center" wrapText="1" readingOrder="1"/>
    </xf>
    <xf numFmtId="2" fontId="7" fillId="0" borderId="16" xfId="0" applyNumberFormat="1" applyFont="1" applyBorder="1" applyAlignment="1">
      <alignment horizontal="center" wrapText="1" readingOrder="1"/>
    </xf>
    <xf numFmtId="2" fontId="7" fillId="0" borderId="16" xfId="0" applyNumberFormat="1" applyFont="1" applyBorder="1" applyAlignment="1">
      <alignment horizontal="center" vertical="center" wrapText="1" readingOrder="1"/>
    </xf>
    <xf numFmtId="3" fontId="7" fillId="0" borderId="17" xfId="0" applyNumberFormat="1" applyFont="1" applyBorder="1" applyAlignment="1">
      <alignment horizontal="center" vertical="center" wrapText="1" readingOrder="1"/>
    </xf>
    <xf numFmtId="3" fontId="6" fillId="0" borderId="8" xfId="0" applyNumberFormat="1" applyFont="1" applyBorder="1" applyAlignment="1">
      <alignment horizontal="center" vertical="center" wrapText="1" readingOrder="1"/>
    </xf>
    <xf numFmtId="3" fontId="5" fillId="0" borderId="10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3" fillId="7" borderId="2" xfId="0" applyFont="1" applyFill="1" applyBorder="1" applyAlignment="1">
      <alignment horizontal="center" vertical="center" wrapText="1" readingOrder="1"/>
    </xf>
    <xf numFmtId="0" fontId="3" fillId="7" borderId="3" xfId="0" applyFont="1" applyFill="1" applyBorder="1" applyAlignment="1">
      <alignment horizontal="center" vertical="center" wrapText="1" readingOrder="1"/>
    </xf>
    <xf numFmtId="0" fontId="3" fillId="7" borderId="4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5" fillId="7" borderId="26" xfId="0" applyFont="1" applyFill="1" applyBorder="1" applyAlignment="1">
      <alignment horizontal="center" vertical="center" wrapText="1" readingOrder="1"/>
    </xf>
    <xf numFmtId="0" fontId="5" fillId="7" borderId="27" xfId="0" applyFont="1" applyFill="1" applyBorder="1" applyAlignment="1">
      <alignment horizontal="center" vertical="center" wrapText="1" readingOrder="1"/>
    </xf>
    <xf numFmtId="0" fontId="5" fillId="7" borderId="28" xfId="0" applyFont="1" applyFill="1" applyBorder="1" applyAlignment="1">
      <alignment horizontal="center" vertical="center" wrapText="1" readingOrder="1"/>
    </xf>
    <xf numFmtId="0" fontId="5" fillId="2" borderId="26" xfId="0" applyFont="1" applyFill="1" applyBorder="1" applyAlignment="1">
      <alignment horizontal="center" vertical="center" wrapText="1" readingOrder="1"/>
    </xf>
    <xf numFmtId="0" fontId="5" fillId="2" borderId="27" xfId="0" applyFont="1" applyFill="1" applyBorder="1" applyAlignment="1">
      <alignment horizontal="center" vertical="center" wrapText="1" readingOrder="1"/>
    </xf>
    <xf numFmtId="0" fontId="5" fillId="2" borderId="28" xfId="0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0418-EAE0-4FCB-998F-38612ADF1A44}">
  <sheetPr>
    <pageSetUpPr fitToPage="1"/>
  </sheetPr>
  <dimension ref="A1:L23"/>
  <sheetViews>
    <sheetView tabSelected="1" zoomScale="70" zoomScaleNormal="70" workbookViewId="0">
      <selection activeCell="P22" sqref="P22"/>
    </sheetView>
  </sheetViews>
  <sheetFormatPr defaultRowHeight="15"/>
  <cols>
    <col min="1" max="1" width="40.140625" customWidth="1"/>
    <col min="2" max="5" width="19.85546875" customWidth="1"/>
    <col min="6" max="6" width="20.85546875" bestFit="1" customWidth="1"/>
    <col min="7" max="7" width="2.42578125" customWidth="1"/>
    <col min="8" max="12" width="19.85546875" customWidth="1"/>
  </cols>
  <sheetData>
    <row r="1" spans="1:12" ht="24" thickBot="1">
      <c r="A1" s="1"/>
      <c r="B1" s="46" t="s">
        <v>0</v>
      </c>
      <c r="C1" s="47"/>
      <c r="D1" s="47"/>
      <c r="E1" s="47"/>
      <c r="F1" s="48"/>
      <c r="G1" s="2"/>
      <c r="H1" s="49" t="s">
        <v>1</v>
      </c>
      <c r="I1" s="50"/>
      <c r="J1" s="50"/>
      <c r="K1" s="50"/>
      <c r="L1" s="51"/>
    </row>
    <row r="2" spans="1:12" ht="110.25" customHeight="1" thickBot="1">
      <c r="A2" s="1"/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/>
      <c r="H2" s="3" t="s">
        <v>2</v>
      </c>
      <c r="I2" s="3" t="s">
        <v>3</v>
      </c>
      <c r="J2" s="3" t="s">
        <v>4</v>
      </c>
      <c r="K2" s="3" t="s">
        <v>5</v>
      </c>
      <c r="L2" s="3" t="s">
        <v>7</v>
      </c>
    </row>
    <row r="3" spans="1:12" ht="11.25" customHeight="1" thickBot="1">
      <c r="A3" s="4"/>
      <c r="B3" s="5"/>
      <c r="C3" s="5"/>
      <c r="D3" s="5"/>
      <c r="E3" s="5"/>
      <c r="F3" s="5"/>
      <c r="G3" s="4"/>
      <c r="H3" s="5"/>
      <c r="I3" s="5"/>
      <c r="J3" s="5"/>
      <c r="K3" s="5"/>
      <c r="L3" s="5"/>
    </row>
    <row r="4" spans="1:12" ht="24" thickBot="1">
      <c r="A4" s="6" t="s">
        <v>8</v>
      </c>
      <c r="B4" s="7" t="s">
        <v>9</v>
      </c>
      <c r="C4" s="7" t="s">
        <v>9</v>
      </c>
      <c r="D4" s="7" t="s">
        <v>9</v>
      </c>
      <c r="E4" s="7" t="s">
        <v>9</v>
      </c>
      <c r="F4" s="7" t="s">
        <v>9</v>
      </c>
      <c r="G4" s="2"/>
      <c r="H4" s="8" t="s">
        <v>10</v>
      </c>
      <c r="I4" s="9" t="s">
        <v>10</v>
      </c>
      <c r="J4" s="9" t="s">
        <v>10</v>
      </c>
      <c r="K4" s="10" t="s">
        <v>10</v>
      </c>
      <c r="L4" s="7" t="s">
        <v>9</v>
      </c>
    </row>
    <row r="5" spans="1:12" ht="23.25">
      <c r="A5" s="11" t="s">
        <v>11</v>
      </c>
      <c r="B5" s="12">
        <v>126119</v>
      </c>
      <c r="C5" s="12">
        <v>547829</v>
      </c>
      <c r="D5" s="12">
        <v>339611</v>
      </c>
      <c r="E5" s="12">
        <v>69443</v>
      </c>
      <c r="F5" s="13">
        <f>SUM(B5:E5)</f>
        <v>1083002</v>
      </c>
      <c r="G5" s="14"/>
      <c r="H5" s="15">
        <v>130927</v>
      </c>
      <c r="I5" s="15">
        <v>395552</v>
      </c>
      <c r="J5" s="15">
        <v>195094</v>
      </c>
      <c r="K5" s="15">
        <v>64402</v>
      </c>
      <c r="L5" s="13">
        <f>SUM(H5:K5)</f>
        <v>785975</v>
      </c>
    </row>
    <row r="6" spans="1:12" ht="23.25">
      <c r="A6" s="16" t="s">
        <v>12</v>
      </c>
      <c r="B6" s="17">
        <v>4083893</v>
      </c>
      <c r="C6" s="17">
        <v>22151444</v>
      </c>
      <c r="D6" s="17">
        <v>11886401</v>
      </c>
      <c r="E6" s="17">
        <v>2943894</v>
      </c>
      <c r="F6" s="18">
        <f>SUM(B6:E6)</f>
        <v>41065632</v>
      </c>
      <c r="G6" s="14"/>
      <c r="H6" s="17">
        <v>4083893</v>
      </c>
      <c r="I6" s="17">
        <v>22151444</v>
      </c>
      <c r="J6" s="17">
        <v>11886401</v>
      </c>
      <c r="K6" s="17">
        <v>2943894</v>
      </c>
      <c r="L6" s="18">
        <f>SUM(H6:K6)</f>
        <v>41065632</v>
      </c>
    </row>
    <row r="7" spans="1:12" ht="24" thickBot="1">
      <c r="A7" s="19" t="s">
        <v>13</v>
      </c>
      <c r="B7" s="39">
        <f>+(B6/B5)</f>
        <v>32.381266898722636</v>
      </c>
      <c r="C7" s="39">
        <f t="shared" ref="C7:F7" si="0">+(C6/C5)</f>
        <v>40.434960544257422</v>
      </c>
      <c r="D7" s="39">
        <f t="shared" si="0"/>
        <v>35.00004711272603</v>
      </c>
      <c r="E7" s="39">
        <f t="shared" si="0"/>
        <v>42.392955373471771</v>
      </c>
      <c r="F7" s="20">
        <f t="shared" si="0"/>
        <v>37.91833440750802</v>
      </c>
      <c r="G7" s="14"/>
      <c r="H7" s="21">
        <v>31.19</v>
      </c>
      <c r="I7" s="21">
        <v>56</v>
      </c>
      <c r="J7" s="22">
        <f>+(J6/J5)</f>
        <v>60.926532850830881</v>
      </c>
      <c r="K7" s="21">
        <v>45.71</v>
      </c>
      <c r="L7" s="20">
        <f>+(L6/L5)</f>
        <v>52.248012977512005</v>
      </c>
    </row>
    <row r="8" spans="1:12" ht="11.25" customHeight="1" thickBot="1">
      <c r="A8" s="23"/>
      <c r="B8" s="5"/>
      <c r="C8" s="5"/>
      <c r="D8" s="5"/>
      <c r="E8" s="5"/>
      <c r="F8" s="5"/>
      <c r="G8" s="4"/>
      <c r="H8" s="5"/>
      <c r="I8" s="5"/>
      <c r="J8" s="5"/>
      <c r="K8" s="5"/>
      <c r="L8" s="5"/>
    </row>
    <row r="9" spans="1:12" ht="24" thickBot="1">
      <c r="A9" s="6" t="s">
        <v>14</v>
      </c>
      <c r="B9" s="7" t="s">
        <v>9</v>
      </c>
      <c r="C9" s="7" t="s">
        <v>9</v>
      </c>
      <c r="D9" s="7" t="s">
        <v>9</v>
      </c>
      <c r="E9" s="7" t="s">
        <v>9</v>
      </c>
      <c r="F9" s="7" t="s">
        <v>9</v>
      </c>
      <c r="G9" s="2"/>
      <c r="H9" s="8" t="s">
        <v>10</v>
      </c>
      <c r="I9" s="9" t="s">
        <v>10</v>
      </c>
      <c r="J9" s="9" t="s">
        <v>10</v>
      </c>
      <c r="K9" s="10" t="s">
        <v>10</v>
      </c>
      <c r="L9" s="7" t="s">
        <v>9</v>
      </c>
    </row>
    <row r="10" spans="1:12" ht="23.25">
      <c r="A10" s="24" t="s">
        <v>11</v>
      </c>
      <c r="B10" s="12">
        <v>31009</v>
      </c>
      <c r="C10" s="12">
        <v>141568</v>
      </c>
      <c r="D10" s="12">
        <v>74427</v>
      </c>
      <c r="E10" s="12">
        <v>28646</v>
      </c>
      <c r="F10" s="13">
        <f>SUM(B10:E10)</f>
        <v>275650</v>
      </c>
      <c r="G10" s="14"/>
      <c r="H10" s="15">
        <v>40346</v>
      </c>
      <c r="I10" s="15">
        <v>108204</v>
      </c>
      <c r="J10" s="15">
        <v>87424</v>
      </c>
      <c r="K10" s="15">
        <v>28966</v>
      </c>
      <c r="L10" s="13">
        <f>SUM(H10:K10)</f>
        <v>264940</v>
      </c>
    </row>
    <row r="11" spans="1:12" ht="23.25">
      <c r="A11" s="25" t="s">
        <v>15</v>
      </c>
      <c r="B11" s="17">
        <v>4083893</v>
      </c>
      <c r="C11" s="17">
        <v>22151444</v>
      </c>
      <c r="D11" s="17">
        <v>11886401</v>
      </c>
      <c r="E11" s="17">
        <v>2992766</v>
      </c>
      <c r="F11" s="18">
        <f>SUM(B11:E11)</f>
        <v>41114504</v>
      </c>
      <c r="G11" s="14"/>
      <c r="H11" s="17">
        <v>4083893</v>
      </c>
      <c r="I11" s="17">
        <v>22151444</v>
      </c>
      <c r="J11" s="17">
        <v>11886401</v>
      </c>
      <c r="K11" s="17">
        <v>2992766</v>
      </c>
      <c r="L11" s="18">
        <f>SUM(H11:K11)</f>
        <v>41114504</v>
      </c>
    </row>
    <row r="12" spans="1:12" ht="24" thickBot="1">
      <c r="A12" s="26" t="s">
        <v>16</v>
      </c>
      <c r="B12" s="39">
        <f t="shared" ref="B12:F12" si="1">+(B11/B10)</f>
        <v>131.70024831500533</v>
      </c>
      <c r="C12" s="39">
        <f t="shared" si="1"/>
        <v>156.47211234177215</v>
      </c>
      <c r="D12" s="39">
        <f t="shared" si="1"/>
        <v>159.70549666115792</v>
      </c>
      <c r="E12" s="39">
        <f t="shared" si="1"/>
        <v>104.47413251413811</v>
      </c>
      <c r="F12" s="20">
        <f t="shared" si="1"/>
        <v>149.15473970614912</v>
      </c>
      <c r="G12" s="14"/>
      <c r="H12" s="21">
        <v>101.22</v>
      </c>
      <c r="I12" s="21">
        <v>204.72</v>
      </c>
      <c r="J12" s="22">
        <f>+(J11/J10)</f>
        <v>135.96267615300147</v>
      </c>
      <c r="K12" s="21">
        <v>103.32</v>
      </c>
      <c r="L12" s="20">
        <f>+(L11/L10)</f>
        <v>155.18420774514985</v>
      </c>
    </row>
    <row r="13" spans="1:12" ht="11.25" customHeight="1" thickBot="1">
      <c r="A13" s="23"/>
      <c r="B13" s="5"/>
      <c r="C13" s="5"/>
      <c r="D13" s="5"/>
      <c r="E13" s="5"/>
      <c r="F13" s="5"/>
      <c r="G13" s="4"/>
      <c r="H13" s="5"/>
      <c r="I13" s="5"/>
      <c r="J13" s="5"/>
      <c r="K13" s="5"/>
      <c r="L13" s="5"/>
    </row>
    <row r="14" spans="1:12" ht="24" thickBot="1">
      <c r="A14" s="6" t="s">
        <v>17</v>
      </c>
      <c r="B14" s="7" t="s">
        <v>9</v>
      </c>
      <c r="C14" s="7" t="s">
        <v>9</v>
      </c>
      <c r="D14" s="7" t="s">
        <v>9</v>
      </c>
      <c r="E14" s="7" t="s">
        <v>9</v>
      </c>
      <c r="F14" s="7" t="s">
        <v>9</v>
      </c>
      <c r="G14" s="2"/>
      <c r="H14" s="8" t="s">
        <v>10</v>
      </c>
      <c r="I14" s="9" t="s">
        <v>10</v>
      </c>
      <c r="J14" s="9" t="s">
        <v>10</v>
      </c>
      <c r="K14" s="10" t="s">
        <v>10</v>
      </c>
      <c r="L14" s="7" t="s">
        <v>9</v>
      </c>
    </row>
    <row r="15" spans="1:12" ht="23.25">
      <c r="A15" s="27" t="s">
        <v>18</v>
      </c>
      <c r="B15" s="12">
        <v>81730</v>
      </c>
      <c r="C15" s="12">
        <v>538817</v>
      </c>
      <c r="D15" s="12">
        <v>279178</v>
      </c>
      <c r="E15" s="12">
        <v>154215</v>
      </c>
      <c r="F15" s="13">
        <f>SUM(B15:E15)</f>
        <v>1053940</v>
      </c>
      <c r="G15" s="14"/>
      <c r="H15" s="15">
        <v>99366</v>
      </c>
      <c r="I15" s="15">
        <v>316794</v>
      </c>
      <c r="J15" s="15">
        <v>238255</v>
      </c>
      <c r="K15" s="15">
        <v>94543</v>
      </c>
      <c r="L15" s="13">
        <f>SUM(H15:K15)</f>
        <v>748958</v>
      </c>
    </row>
    <row r="16" spans="1:12" ht="23.25">
      <c r="A16" s="28" t="s">
        <v>19</v>
      </c>
      <c r="B16" s="17">
        <v>120430</v>
      </c>
      <c r="C16" s="17">
        <v>508582</v>
      </c>
      <c r="D16" s="17">
        <v>491500</v>
      </c>
      <c r="E16" s="17">
        <v>303409</v>
      </c>
      <c r="F16" s="18">
        <f>SUM(B16:E16)</f>
        <v>1423921</v>
      </c>
      <c r="G16" s="14"/>
      <c r="H16" s="17">
        <v>120430</v>
      </c>
      <c r="I16" s="17">
        <v>508582</v>
      </c>
      <c r="J16" s="29">
        <v>491500</v>
      </c>
      <c r="K16" s="29">
        <v>303409</v>
      </c>
      <c r="L16" s="18">
        <f>SUM(H16:K16)</f>
        <v>1423921</v>
      </c>
    </row>
    <row r="17" spans="1:12" ht="23.25">
      <c r="A17" s="28" t="s">
        <v>20</v>
      </c>
      <c r="B17" s="17">
        <v>1324735</v>
      </c>
      <c r="C17" s="17">
        <v>7120145</v>
      </c>
      <c r="D17" s="17">
        <v>3932000</v>
      </c>
      <c r="E17" s="17">
        <v>1880562</v>
      </c>
      <c r="F17" s="18">
        <f>SUM(B17:E17)</f>
        <v>14257442</v>
      </c>
      <c r="G17" s="14"/>
      <c r="H17" s="17">
        <v>1324735</v>
      </c>
      <c r="I17" s="17">
        <v>7120145</v>
      </c>
      <c r="J17" s="29">
        <v>3932000</v>
      </c>
      <c r="K17" s="29">
        <v>1880562</v>
      </c>
      <c r="L17" s="18">
        <f>SUM(H17:K17)</f>
        <v>14257442</v>
      </c>
    </row>
    <row r="18" spans="1:12" ht="24" thickBot="1">
      <c r="A18" s="28" t="s">
        <v>21</v>
      </c>
      <c r="B18" s="40">
        <f>+(B17/B15)</f>
        <v>16.208674905175577</v>
      </c>
      <c r="C18" s="40">
        <f t="shared" ref="C18:F18" si="2">+(C17/C15)</f>
        <v>13.2144030347966</v>
      </c>
      <c r="D18" s="40">
        <f t="shared" si="2"/>
        <v>14.08420434274907</v>
      </c>
      <c r="E18" s="41">
        <f t="shared" si="2"/>
        <v>12.194416885516974</v>
      </c>
      <c r="F18" s="42">
        <f>+(F17/F15)</f>
        <v>13.527754900658481</v>
      </c>
      <c r="G18" s="14"/>
      <c r="H18" s="30">
        <v>13.33</v>
      </c>
      <c r="I18" s="30">
        <v>22.48</v>
      </c>
      <c r="J18" s="30">
        <v>16.5</v>
      </c>
      <c r="K18" s="31">
        <v>19.89</v>
      </c>
      <c r="L18" s="20">
        <f>+(L17/L15)</f>
        <v>19.03637053079078</v>
      </c>
    </row>
    <row r="19" spans="1:12" ht="11.25" customHeight="1" thickBot="1">
      <c r="A19" s="32"/>
      <c r="B19" s="33"/>
      <c r="C19" s="33"/>
      <c r="D19" s="33"/>
      <c r="E19" s="33"/>
      <c r="F19" s="33"/>
      <c r="G19" s="4"/>
      <c r="H19" s="33"/>
      <c r="I19" s="33"/>
      <c r="J19" s="33"/>
      <c r="K19" s="33"/>
      <c r="L19" s="33"/>
    </row>
    <row r="20" spans="1:12" s="45" customFormat="1" ht="24" thickBot="1">
      <c r="A20" s="1"/>
      <c r="B20" s="43">
        <f>+(B5+B10+B15)</f>
        <v>238858</v>
      </c>
      <c r="C20" s="43">
        <f t="shared" ref="C20:E20" si="3">+(C5+C10+C15)</f>
        <v>1228214</v>
      </c>
      <c r="D20" s="43">
        <f t="shared" si="3"/>
        <v>693216</v>
      </c>
      <c r="E20" s="43">
        <f t="shared" si="3"/>
        <v>252304</v>
      </c>
      <c r="F20" s="44">
        <f>SUM(B20:E20)</f>
        <v>2412592</v>
      </c>
      <c r="G20" s="2"/>
      <c r="H20" s="43">
        <f t="shared" ref="H20:K20" si="4">+(H5+H10+H15)</f>
        <v>270639</v>
      </c>
      <c r="I20" s="43">
        <f t="shared" si="4"/>
        <v>820550</v>
      </c>
      <c r="J20" s="43">
        <f t="shared" si="4"/>
        <v>520773</v>
      </c>
      <c r="K20" s="43">
        <f t="shared" si="4"/>
        <v>187911</v>
      </c>
      <c r="L20" s="44">
        <f>SUM(H20:K20)</f>
        <v>1799873</v>
      </c>
    </row>
    <row r="21" spans="1:12" ht="24" thickBot="1">
      <c r="A21" s="4"/>
      <c r="B21" s="34"/>
      <c r="C21" s="34"/>
      <c r="D21" s="34"/>
      <c r="E21" s="34"/>
      <c r="F21" s="34"/>
      <c r="G21" s="4"/>
      <c r="H21" s="23"/>
      <c r="I21" s="23"/>
      <c r="J21" s="23"/>
      <c r="K21" s="23"/>
      <c r="L21" s="23"/>
    </row>
    <row r="22" spans="1:12" s="45" customFormat="1" ht="24.75" customHeight="1" thickTop="1" thickBot="1">
      <c r="A22" s="35"/>
      <c r="B22" s="52" t="s">
        <v>22</v>
      </c>
      <c r="C22" s="53"/>
      <c r="D22" s="53"/>
      <c r="E22" s="54"/>
      <c r="F22" s="38">
        <f>+(F6+F11+F17)/F20</f>
        <v>39.972601252097327</v>
      </c>
      <c r="G22" s="36"/>
      <c r="H22" s="55" t="s">
        <v>23</v>
      </c>
      <c r="I22" s="56"/>
      <c r="J22" s="56"/>
      <c r="K22" s="57"/>
      <c r="L22" s="37">
        <f>+(L6+L11+L17)/L20</f>
        <v>53.580212603889272</v>
      </c>
    </row>
    <row r="23" spans="1:12" ht="15.75" thickTop="1"/>
  </sheetData>
  <mergeCells count="4">
    <mergeCell ref="B1:F1"/>
    <mergeCell ref="H1:L1"/>
    <mergeCell ref="B22:E22"/>
    <mergeCell ref="H22:K22"/>
  </mergeCells>
  <pageMargins left="0.7" right="0.7" top="0.75" bottom="0.75" header="0.3" footer="0.3"/>
  <pageSetup paperSize="3" scale="7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F015FF9B3D74EAC33D6314E1DAE00" ma:contentTypeVersion="38" ma:contentTypeDescription="Create a new document." ma:contentTypeScope="" ma:versionID="9f64957959be2ee31a649ee1824c2133">
  <xsd:schema xmlns:xsd="http://www.w3.org/2001/XMLSchema" xmlns:xs="http://www.w3.org/2001/XMLSchema" xmlns:p="http://schemas.microsoft.com/office/2006/metadata/properties" xmlns:ns2="26980be2-1725-4e17-b027-28e9b44e1f41" xmlns:ns3="e28653bc-95bf-4f0f-9e55-ba6ca71b5abd" targetNamespace="http://schemas.microsoft.com/office/2006/metadata/properties" ma:root="true" ma:fieldsID="e154a85c0a4daadeefde0bdc2e24f52f" ns2:_="" ns3:_="">
    <xsd:import namespace="26980be2-1725-4e17-b027-28e9b44e1f41"/>
    <xsd:import namespace="e28653bc-95bf-4f0f-9e55-ba6ca71b5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et_x0020__x0023_" minOccurs="0"/>
                <xsd:element ref="ns2:DateReceived" minOccurs="0"/>
                <xsd:element ref="ns2:DateDue" minOccurs="0"/>
                <xsd:element ref="ns2:Status"/>
                <xsd:element ref="ns2:Comments" minOccurs="0"/>
                <xsd:element ref="ns2:Attachments_x003f_" minOccurs="0"/>
                <xsd:element ref="ns2:Confidential_x003f_" minOccurs="0"/>
                <xsd:element ref="ns2:Topic" minOccurs="0"/>
                <xsd:element ref="ns3:SharedWithUsers" minOccurs="0"/>
                <xsd:element ref="ns3:SharedWithDetails" minOccurs="0"/>
                <xsd:element ref="ns2:Party" minOccurs="0"/>
                <xsd:element ref="ns2:Attorney" minOccurs="0"/>
                <xsd:element ref="ns2:Reg_x0020_Analyst" minOccurs="0"/>
                <xsd:element ref="ns2:Witness" minOccurs="0"/>
                <xsd:element ref="ns2:Object_x003f_" minOccurs="0"/>
                <xsd:element ref="ns2:Theme" minOccurs="0"/>
                <xsd:element ref="ns2:Need_x0020_to_x0020_Supplement_x003f_" minOccurs="0"/>
                <xsd:element ref="ns2:Priority_x003f_" minOccurs="0"/>
                <xsd:element ref="ns2:Application_x0020_Reference" minOccurs="0"/>
                <xsd:element ref="ns2:Exhibit" minOccurs="0"/>
                <xsd:element ref="ns2:DR_x0020__x0023_" minOccurs="0"/>
                <xsd:element ref="ns2:Tab_x0023_" minOccurs="0"/>
                <xsd:element ref="ns2:Support" minOccurs="0"/>
                <xsd:element ref="ns2:Management_x0020_Review_x0020_Required_x0020_By" minOccurs="0"/>
                <xsd:element ref="ns2:Subtopic" minOccurs="0"/>
                <xsd:element ref="ns2:Drafter_x0020_new" minOccurs="0"/>
                <xsd:element ref="ns2:MediaServiceSearchProperties" minOccurs="0"/>
                <xsd:element ref="ns2:Foc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80be2-1725-4e17-b027-28e9b44e1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et_x0020__x0023_" ma:index="11" nillable="true" ma:displayName="Set #" ma:description="Sub-section of the entire discovery.&#10;Example:&#10;Discovery versions (applicable to the same discovery)" ma:format="Dropdown" ma:internalName="Set_x0020__x0023_">
      <xsd:simpleType>
        <xsd:restriction base="dms:Choice">
          <xsd:enumeration value="1st"/>
          <xsd:enumeration value="2nd"/>
          <xsd:enumeration value="3rd"/>
          <xsd:enumeration value="4th"/>
          <xsd:enumeration value="5th"/>
        </xsd:restriction>
      </xsd:simpleType>
    </xsd:element>
    <xsd:element name="DateReceived" ma:index="12" nillable="true" ma:displayName="Date Received" ma:description="Date discovery was received" ma:format="DateOnly" ma:internalName="DateReceived">
      <xsd:simpleType>
        <xsd:restriction base="dms:DateTime"/>
      </xsd:simpleType>
    </xsd:element>
    <xsd:element name="DateDue" ma:index="13" nillable="true" ma:displayName="Date Due" ma:description="Date Discovery is Due to be filed" ma:format="DateOnly" ma:internalName="DateDue">
      <xsd:simpleType>
        <xsd:restriction base="dms:DateTime"/>
      </xsd:simpleType>
    </xsd:element>
    <xsd:element name="Status" ma:index="14" ma:displayName="Status" ma:default="New" ma:description="Status of Discovery Response" ma:format="RadioButtons" ma:internalName="Status">
      <xsd:simpleType>
        <xsd:restriction base="dms:Choice">
          <xsd:enumeration value="New"/>
          <xsd:enumeration value="Accepted"/>
          <xsd:enumeration value="Drafting"/>
          <xsd:enumeration value="Ready for Witness Review"/>
          <xsd:enumeration value="In Witness Review"/>
          <xsd:enumeration value="Ready for Attorney Review"/>
          <xsd:enumeration value="In Attorney Review"/>
          <xsd:enumeration value="Ready for Management Review"/>
          <xsd:enumeration value="In Management Review"/>
          <xsd:enumeration value="Returned to Drafter"/>
          <xsd:enumeration value="QA Review"/>
          <xsd:enumeration value="Ready to File"/>
          <xsd:enumeration value="Filed"/>
        </xsd:restriction>
      </xsd:simpleType>
    </xsd:element>
    <xsd:element name="Comments" ma:index="1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s_x003f_" ma:index="16" nillable="true" ma:displayName="Attachments?" ma:format="RadioButtons" ma:internalName="Attachments_x003f_">
      <xsd:simpleType>
        <xsd:restriction base="dms:Choice">
          <xsd:enumeration value="Yes"/>
          <xsd:enumeration value="No"/>
        </xsd:restriction>
      </xsd:simpleType>
    </xsd:element>
    <xsd:element name="Confidential_x003f_" ma:index="17" nillable="true" ma:displayName="Confidential?" ma:format="RadioButtons" ma:internalName="Confidential_x003f_">
      <xsd:simpleType>
        <xsd:restriction base="dms:Choice">
          <xsd:enumeration value="Yes"/>
          <xsd:enumeration value="No"/>
        </xsd:restriction>
      </xsd:simpleType>
    </xsd:element>
    <xsd:element name="Topic" ma:index="18" nillable="true" ma:displayName="Topic" ma:format="Dropdown" ma:internalName="Topic">
      <xsd:simpleType>
        <xsd:restriction base="dms:Choice">
          <xsd:enumeration value="Application"/>
          <xsd:enumeration value="Bill Impacts"/>
          <xsd:enumeration value="Construction Costs"/>
          <xsd:enumeration value="COVID-19 Costs"/>
          <xsd:enumeration value="DRVAA"/>
          <xsd:enumeration value="Environmental Issues"/>
          <xsd:enumeration value="EPC Contractor- Neg/ Change Orders"/>
          <xsd:enumeration value="First Nation Issues"/>
          <xsd:enumeration value="In-Service Timing"/>
          <xsd:enumeration value="IR Adjustments"/>
          <xsd:enumeration value="Management Reports"/>
          <xsd:enumeration value="Negotiated Outcome"/>
          <xsd:enumeration value="Operations"/>
          <xsd:enumeration value="Partnership"/>
          <xsd:enumeration value="Socotec Report"/>
        </xsd:restriction>
      </xsd:simpleType>
    </xsd:element>
    <xsd:element name="Party" ma:index="21" nillable="true" ma:displayName="Party" ma:description="The Party that sends us Discovery Questions" ma:format="Dropdown" ma:internalName="Party">
      <xsd:simpleType>
        <xsd:restriction base="dms:Choice">
          <xsd:enumeration value="AMPCO"/>
          <xsd:enumeration value="CCMBC"/>
          <xsd:enumeration value="CME"/>
          <xsd:enumeration value="SEC"/>
          <xsd:enumeration value="STAFF"/>
          <xsd:enumeration value="VECC"/>
        </xsd:restriction>
      </xsd:simpleType>
    </xsd:element>
    <xsd:element name="Attorney" ma:index="22" nillable="true" ma:displayName="Attorney" ma:description="Name of In-House Attorney" ma:format="RadioButtons" ma:internalName="Attorney">
      <xsd:simpleType>
        <xsd:restriction base="dms:Choice">
          <xsd:enumeration value="Mark Johnson"/>
          <xsd:enumeration value="Anna Galanis"/>
        </xsd:restriction>
      </xsd:simpleType>
    </xsd:element>
    <xsd:element name="Reg_x0020_Analyst" ma:index="23" nillable="true" ma:displayName="Reg Analyst" ma:format="Dropdown" ma:internalName="Reg_x0020_Analyst">
      <xsd:simpleType>
        <xsd:restriction base="dms:Choice">
          <xsd:enumeration value="Amy Lowe"/>
          <xsd:enumeration value="Laura Fowler"/>
          <xsd:enumeration value="CJ Johnson"/>
        </xsd:restriction>
      </xsd:simpleType>
    </xsd:element>
    <xsd:element name="Witness" ma:index="24" nillable="true" ma:displayName="Witness" ma:internalName="Witn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an Mayers"/>
                    <xsd:enumeration value="Stephanie Castaneda"/>
                    <xsd:enumeration value="Socotec"/>
                  </xsd:restriction>
                </xsd:simpleType>
              </xsd:element>
            </xsd:sequence>
          </xsd:extension>
        </xsd:complexContent>
      </xsd:complexType>
    </xsd:element>
    <xsd:element name="Object_x003f_" ma:index="25" nillable="true" ma:displayName="Object?" ma:format="RadioButtons" ma:internalName="Object_x003f_">
      <xsd:simpleType>
        <xsd:restriction base="dms:Choice">
          <xsd:enumeration value="Yes- but provide response"/>
          <xsd:enumeration value="Yes- No response"/>
          <xsd:enumeration value="No"/>
        </xsd:restriction>
      </xsd:simpleType>
    </xsd:element>
    <xsd:element name="Theme" ma:index="26" nillable="true" ma:displayName="Theme" ma:format="Dropdown" ma:internalName="Theme">
      <xsd:simpleType>
        <xsd:restriction base="dms:Choice">
          <xsd:enumeration value="Additional Info Needed"/>
          <xsd:enumeration value="Prudence/Wasteful"/>
          <xsd:enumeration value="Transparency"/>
          <xsd:enumeration value="Responsiveness"/>
          <xsd:enumeration value="Motives/ Integrity"/>
        </xsd:restriction>
      </xsd:simpleType>
    </xsd:element>
    <xsd:element name="Need_x0020_to_x0020_Supplement_x003f_" ma:index="27" nillable="true" ma:displayName="Need to Supplement?" ma:format="Dropdown" ma:internalName="Need_x0020_to_x0020_Supplement_x003f_">
      <xsd:simpleType>
        <xsd:restriction base="dms:Choice">
          <xsd:enumeration value="Yes"/>
          <xsd:enumeration value="No"/>
          <xsd:enumeration value="Submitted"/>
        </xsd:restriction>
      </xsd:simpleType>
    </xsd:element>
    <xsd:element name="Priority_x003f_" ma:index="28" nillable="true" ma:displayName="Strategic" ma:format="Dropdown" ma:internalName="Priority_x003f_">
      <xsd:simpleType>
        <xsd:restriction base="dms:Choice">
          <xsd:enumeration value="Yes"/>
          <xsd:enumeration value="No"/>
        </xsd:restriction>
      </xsd:simpleType>
    </xsd:element>
    <xsd:element name="Application_x0020_Reference" ma:index="29" nillable="true" ma:displayName="Tab" ma:description="Tab within Exhibit" ma:format="Dropdown" ma:internalName="Application_x0020_Reference">
      <xsd:simpleType>
        <xsd:restriction base="dms:Choice">
          <xsd:enumeration value="Tab 1"/>
          <xsd:enumeration value="Tab 2"/>
          <xsd:enumeration value="Tab 3"/>
        </xsd:restriction>
      </xsd:simpleType>
    </xsd:element>
    <xsd:element name="Exhibit" ma:index="30" nillable="true" ma:displayName="Exhibit" ma:description="Which exhibit does the question appear on" ma:format="Dropdown" ma:internalName="Exhibit">
      <xsd:simpleType>
        <xsd:restriction base="dms:Choice">
          <xsd:enumeration value="Exhibit A"/>
          <xsd:enumeration value="Exhibit B"/>
          <xsd:enumeration value="Exhibit C"/>
          <xsd:enumeration value="Exhibit D"/>
          <xsd:enumeration value="Exhibit E"/>
          <xsd:enumeration value="Exhibit F"/>
          <xsd:enumeration value="Exhibit G"/>
        </xsd:restriction>
      </xsd:simpleType>
    </xsd:element>
    <xsd:element name="DR_x0020__x0023_" ma:index="31" nillable="true" ma:displayName="DR #" ma:internalName="DR_x0020__x0023_">
      <xsd:simpleType>
        <xsd:restriction base="dms:Number"/>
      </xsd:simpleType>
    </xsd:element>
    <xsd:element name="Tab_x0023_" ma:index="32" nillable="true" ma:displayName="Tab #" ma:format="Dropdown" ma:internalName="Tab_x0023_">
      <xsd:simpleType>
        <xsd:restriction base="dms:Choice"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Support" ma:index="33" nillable="true" ma:displayName="Support" ma:format="Dropdown" ma:list="UserInfo" ma:SharePointGroup="0" ma:internalName="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ment_x0020_Review_x0020_Required_x0020_By" ma:index="34" nillable="true" ma:displayName="Management Review Required By" ma:internalName="Management_x0020_Review_x0020_Required_x0020_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att Valle"/>
                    <xsd:enumeration value="Mitch Ross"/>
                    <xsd:enumeration value="Michelle Wheeler"/>
                    <xsd:enumeration value="Jimmy Scrima"/>
                    <xsd:enumeration value="Ron Reagan"/>
                  </xsd:restriction>
                </xsd:simpleType>
              </xsd:element>
            </xsd:sequence>
          </xsd:extension>
        </xsd:complexContent>
      </xsd:complexType>
    </xsd:element>
    <xsd:element name="Subtopic" ma:index="35" nillable="true" ma:displayName="Subtopic" ma:internalName="Subtopic">
      <xsd:simpleType>
        <xsd:restriction base="dms:Text">
          <xsd:maxLength value="255"/>
        </xsd:restriction>
      </xsd:simpleType>
    </xsd:element>
    <xsd:element name="Drafter_x0020_new" ma:index="36" nillable="true" ma:displayName="Drafter" ma:internalName="Drafter_x0020_n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cee Collins"/>
                    <xsd:enumeration value="Brad Sobel"/>
                    <xsd:enumeration value="Beth Mirek"/>
                    <xsd:enumeration value="Jeff Damen"/>
                    <xsd:enumeration value="Legal"/>
                    <xsd:enumeration value="Chris Anderson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cus" ma:index="38" nillable="true" ma:displayName="Focus" ma:format="Dropdown" ma:internalName="Focus">
      <xsd:simpleType>
        <xsd:restriction base="dms:Choice">
          <xsd:enumeration value="Yes"/>
          <xsd:enumeration value="No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3bc-95bf-4f0f-9e55-ba6ca71b5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Filed B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s_x003f_ xmlns="26980be2-1725-4e17-b027-28e9b44e1f41" xsi:nil="true"/>
    <Confidential_x003f_ xmlns="26980be2-1725-4e17-b027-28e9b44e1f41" xsi:nil="true"/>
    <Topic xmlns="26980be2-1725-4e17-b027-28e9b44e1f41" xsi:nil="true"/>
    <Application_x0020_Reference xmlns="26980be2-1725-4e17-b027-28e9b44e1f41" xsi:nil="true"/>
    <Exhibit xmlns="26980be2-1725-4e17-b027-28e9b44e1f41" xsi:nil="true"/>
    <Reg_x0020_Analyst xmlns="26980be2-1725-4e17-b027-28e9b44e1f41" xsi:nil="true"/>
    <Support xmlns="26980be2-1725-4e17-b027-28e9b44e1f41">
      <UserInfo>
        <DisplayName/>
        <AccountId xsi:nil="true"/>
        <AccountType/>
      </UserInfo>
    </Support>
    <DateDue xmlns="26980be2-1725-4e17-b027-28e9b44e1f41" xsi:nil="true"/>
    <Object_x003f_ xmlns="26980be2-1725-4e17-b027-28e9b44e1f41" xsi:nil="true"/>
    <Theme xmlns="26980be2-1725-4e17-b027-28e9b44e1f41" xsi:nil="true"/>
    <Set_x0020__x0023_ xmlns="26980be2-1725-4e17-b027-28e9b44e1f41" xsi:nil="true"/>
    <Witness xmlns="26980be2-1725-4e17-b027-28e9b44e1f41" xsi:nil="true"/>
    <Need_x0020_to_x0020_Supplement_x003f_ xmlns="26980be2-1725-4e17-b027-28e9b44e1f41" xsi:nil="true"/>
    <Tab_x0023_ xmlns="26980be2-1725-4e17-b027-28e9b44e1f41" xsi:nil="true"/>
    <Attorney xmlns="26980be2-1725-4e17-b027-28e9b44e1f41" xsi:nil="true"/>
    <Priority_x003f_ xmlns="26980be2-1725-4e17-b027-28e9b44e1f41" xsi:nil="true"/>
    <DateReceived xmlns="26980be2-1725-4e17-b027-28e9b44e1f41" xsi:nil="true"/>
    <DR_x0020__x0023_ xmlns="26980be2-1725-4e17-b027-28e9b44e1f41" xsi:nil="true"/>
    <Drafter_x0020_new xmlns="26980be2-1725-4e17-b027-28e9b44e1f41" xsi:nil="true"/>
    <Status xmlns="26980be2-1725-4e17-b027-28e9b44e1f41">New</Status>
    <Comments xmlns="26980be2-1725-4e17-b027-28e9b44e1f41" xsi:nil="true"/>
    <Party xmlns="26980be2-1725-4e17-b027-28e9b44e1f41" xsi:nil="true"/>
    <Subtopic xmlns="26980be2-1725-4e17-b027-28e9b44e1f41" xsi:nil="true"/>
    <Management_x0020_Review_x0020_Required_x0020_By xmlns="26980be2-1725-4e17-b027-28e9b44e1f41" xsi:nil="true"/>
    <Focus xmlns="26980be2-1725-4e17-b027-28e9b44e1f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F46DD2-2FBD-425D-AEF4-97922DD8CC2B}"/>
</file>

<file path=customXml/itemProps2.xml><?xml version="1.0" encoding="utf-8"?>
<ds:datastoreItem xmlns:ds="http://schemas.openxmlformats.org/officeDocument/2006/customXml" ds:itemID="{3B2A9AB1-A9E0-4D1F-A4A8-A358A2B098BD}"/>
</file>

<file path=customXml/itemProps3.xml><?xml version="1.0" encoding="utf-8"?>
<ds:datastoreItem xmlns:ds="http://schemas.openxmlformats.org/officeDocument/2006/customXml" ds:itemID="{560BCB62-B313-46B6-97CE-7577231264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Anderson</dc:creator>
  <cp:keywords/>
  <dc:description/>
  <cp:lastModifiedBy>rthackray@mccarthy.ca</cp:lastModifiedBy>
  <cp:revision/>
  <dcterms:created xsi:type="dcterms:W3CDTF">2024-01-15T20:15:35Z</dcterms:created>
  <dcterms:modified xsi:type="dcterms:W3CDTF">2024-02-02T04:02:33Z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0x010100811F015FF9B3D74EAC33D6314E1DAE00</vt:lpwstr>
  </property>
</Properties>
</file>