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hydroone.sharepoint.com/sites/RA/Proceedings Library/2023/EB-2023-0030 - HONI Dx Rates 2024 Annual Update/Working Folder/Application and Evidence/"/>
    </mc:Choice>
  </mc:AlternateContent>
  <xr:revisionPtr revIDLastSave="21" documentId="13_ncr:1_{FBD97FBD-658E-473F-97A2-9A1ABD2ECB57}" xr6:coauthVersionLast="47" xr6:coauthVersionMax="47" xr10:uidLastSave="{FDDC4E45-528C-4198-8BAE-57BF33CA674A}"/>
  <bookViews>
    <workbookView xWindow="-120" yWindow="-120" windowWidth="29040" windowHeight="15840" xr2:uid="{66333018-9731-431F-A0B2-E4029C8C9F04}"/>
  </bookViews>
  <sheets>
    <sheet name="HONI_159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E18" i="1" l="1"/>
  <c r="E17" i="1"/>
  <c r="E16" i="1"/>
  <c r="E15" i="1"/>
  <c r="F15" i="1" s="1"/>
  <c r="I15" i="1" s="1"/>
  <c r="E14" i="1"/>
  <c r="F14" i="1" s="1"/>
  <c r="I14" i="1" s="1"/>
  <c r="E11" i="1"/>
  <c r="F11" i="1" s="1"/>
  <c r="I11" i="1" s="1"/>
  <c r="F17" i="1"/>
  <c r="I17" i="1" s="1"/>
  <c r="F18" i="1"/>
  <c r="I18" i="1" s="1"/>
  <c r="E13" i="1"/>
  <c r="F13" i="1" s="1"/>
  <c r="I13" i="1" s="1"/>
  <c r="E12" i="1"/>
  <c r="F12" i="1" s="1"/>
  <c r="I12" i="1" s="1"/>
  <c r="E10" i="1"/>
  <c r="F10" i="1" s="1"/>
  <c r="I10" i="1" s="1"/>
  <c r="F16" i="1"/>
  <c r="I16" i="1" s="1"/>
  <c r="E8" i="1"/>
  <c r="F8" i="1" s="1"/>
  <c r="I8" i="1" s="1"/>
  <c r="E9" i="1"/>
  <c r="F9" i="1" s="1"/>
  <c r="I9" i="1" s="1"/>
  <c r="E7" i="1"/>
  <c r="F7" i="1" l="1"/>
  <c r="I7" i="1" s="1"/>
  <c r="E19" i="1"/>
</calcChain>
</file>

<file path=xl/sharedStrings.xml><?xml version="1.0" encoding="utf-8"?>
<sst xmlns="http://schemas.openxmlformats.org/spreadsheetml/2006/main" count="37" uniqueCount="25">
  <si>
    <t>Derivation of Rate Rider for Disposition of Account 1595 (2019) - Hydro One Distribution Legacy Customers</t>
  </si>
  <si>
    <t>Disposition Period (years)</t>
  </si>
  <si>
    <t>Rate Class</t>
  </si>
  <si>
    <t>Unit</t>
  </si>
  <si>
    <t>Approved DVA Balances in 2019*</t>
  </si>
  <si>
    <t>% Share by Rate Class</t>
  </si>
  <si>
    <t>1595 (2019) Balance</t>
  </si>
  <si>
    <t>OEB-approved 2024 Load Forecast</t>
  </si>
  <si>
    <t>Rate Rider ($/kWh or $/kW) - Recovery/Refund over 1 year</t>
  </si>
  <si>
    <t>kWh</t>
  </si>
  <si>
    <t>kW</t>
  </si>
  <si>
    <t>UR</t>
  </si>
  <si>
    <t>R1</t>
  </si>
  <si>
    <t>R2</t>
  </si>
  <si>
    <t>GSe</t>
  </si>
  <si>
    <t>GSd</t>
  </si>
  <si>
    <t>UGe</t>
  </si>
  <si>
    <t>UGd</t>
  </si>
  <si>
    <t>USL</t>
  </si>
  <si>
    <t>St Lgt</t>
  </si>
  <si>
    <t>Sen Lgt</t>
  </si>
  <si>
    <t>DGen</t>
  </si>
  <si>
    <t>ST</t>
  </si>
  <si>
    <t>TOTAL</t>
  </si>
  <si>
    <t>* Amounts allocated to the Seasonal rate class have been distributed between UR, R1, and R2 rate classes based on the number of seasonal customers and associated kwh in each of these rate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</si>
</sst>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164" formatCode="&quot;$&quot;#,##0.0000_);[Red]\(&quot;$&quot;#,##0.0000\)"/>
    <numFmt numFmtId="165" formatCode="&quot;$&quot;#,##0.0000_);\(&quot;$&quot;#,##0.0000\)"/>
  </numFmts>
  <fonts count="5" x14ac:knownFonts="1">
    <font>
      <sz val="10"/>
      <name val="Arial"/>
    </font>
    <font>
      <b/>
      <sz val="10"/>
      <name val="Arial"/>
      <family val="2"/>
    </font>
    <font>
      <sz val="10"/>
      <name val="Arial"/>
      <family val="2"/>
    </font>
    <font>
      <b/>
      <sz val="12"/>
      <name val="Arial"/>
      <family val="2"/>
    </font>
    <font>
      <sz val="9"/>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35">
    <xf numFmtId="0" fontId="0" fillId="0" borderId="0" xfId="0"/>
    <xf numFmtId="0" fontId="1" fillId="0" borderId="0" xfId="0" applyFont="1" applyAlignment="1">
      <alignment horizontal="center"/>
    </xf>
    <xf numFmtId="0" fontId="1" fillId="0" borderId="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xf>
    <xf numFmtId="6" fontId="0" fillId="0" borderId="1" xfId="0" applyNumberFormat="1" applyBorder="1" applyAlignment="1">
      <alignment horizontal="center"/>
    </xf>
    <xf numFmtId="164" fontId="0" fillId="0" borderId="1" xfId="0" applyNumberFormat="1" applyBorder="1" applyAlignment="1">
      <alignment horizontal="center"/>
    </xf>
    <xf numFmtId="6" fontId="0" fillId="0" borderId="0" xfId="0" applyNumberFormat="1"/>
    <xf numFmtId="0" fontId="1" fillId="0" borderId="1" xfId="0" applyFont="1" applyBorder="1" applyAlignment="1">
      <alignment horizontal="right"/>
    </xf>
    <xf numFmtId="0" fontId="1" fillId="0" borderId="1" xfId="0" applyFont="1" applyBorder="1"/>
    <xf numFmtId="6" fontId="1" fillId="0" borderId="1" xfId="0" applyNumberFormat="1" applyFont="1" applyBorder="1" applyAlignment="1">
      <alignment horizontal="center"/>
    </xf>
    <xf numFmtId="0" fontId="1" fillId="0" borderId="0" xfId="0" applyFont="1"/>
    <xf numFmtId="6" fontId="1" fillId="0" borderId="0" xfId="0" applyNumberFormat="1" applyFont="1"/>
    <xf numFmtId="38" fontId="0" fillId="0" borderId="0" xfId="0" applyNumberFormat="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center"/>
    </xf>
    <xf numFmtId="5" fontId="2" fillId="0" borderId="1" xfId="0" applyNumberFormat="1" applyFont="1" applyBorder="1" applyAlignment="1">
      <alignment horizontal="center" vertical="center" wrapText="1"/>
    </xf>
    <xf numFmtId="0" fontId="0" fillId="0" borderId="0" xfId="0" applyAlignment="1">
      <alignment horizontal="center"/>
    </xf>
    <xf numFmtId="9" fontId="0" fillId="0" borderId="0" xfId="1" applyFont="1"/>
    <xf numFmtId="5" fontId="0" fillId="0" borderId="1" xfId="0" applyNumberFormat="1" applyBorder="1" applyAlignment="1">
      <alignment horizontal="center"/>
    </xf>
    <xf numFmtId="5" fontId="1" fillId="0" borderId="1" xfId="0" applyNumberFormat="1" applyFont="1" applyBorder="1" applyAlignment="1">
      <alignment horizontal="center"/>
    </xf>
    <xf numFmtId="9" fontId="2" fillId="0" borderId="1" xfId="1" applyFont="1" applyBorder="1" applyAlignment="1">
      <alignment horizontal="center" vertical="center" wrapText="1"/>
    </xf>
    <xf numFmtId="3" fontId="2" fillId="0" borderId="1" xfId="0" applyNumberFormat="1" applyFont="1" applyBorder="1" applyAlignment="1">
      <alignment horizontal="center" vertical="center" wrapText="1"/>
    </xf>
    <xf numFmtId="165" fontId="0" fillId="0" borderId="1" xfId="0" applyNumberFormat="1" applyBorder="1" applyAlignment="1">
      <alignment horizontal="center"/>
    </xf>
    <xf numFmtId="165" fontId="0" fillId="0" borderId="0" xfId="0" applyNumberFormat="1"/>
    <xf numFmtId="5" fontId="0" fillId="0" borderId="0" xfId="0" applyNumberFormat="1" applyAlignment="1">
      <alignment horizontal="right"/>
    </xf>
    <xf numFmtId="9" fontId="1" fillId="0" borderId="1" xfId="0" applyNumberFormat="1" applyFont="1" applyBorder="1" applyAlignment="1">
      <alignment horizontal="center"/>
    </xf>
    <xf numFmtId="0" fontId="3" fillId="0" borderId="0" xfId="0" applyFont="1"/>
    <xf numFmtId="0" fontId="4" fillId="0" borderId="4" xfId="0" applyFont="1" applyBorder="1" applyAlignment="1">
      <alignment horizontal="left" wrapText="1"/>
    </xf>
    <xf numFmtId="0" fontId="3" fillId="0" borderId="1"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30B5-075E-4C2F-AF11-161F1AE6125D}">
  <sheetPr>
    <pageSetUpPr fitToPage="1"/>
  </sheetPr>
  <dimension ref="B1:K28"/>
  <sheetViews>
    <sheetView tabSelected="1" zoomScaleNormal="100" workbookViewId="0">
      <selection activeCell="B20" sqref="B20:I20"/>
    </sheetView>
  </sheetViews>
  <sheetFormatPr defaultRowHeight="12.75" x14ac:dyDescent="0.2"/>
  <cols>
    <col min="2" max="2" width="23.42578125" customWidth="1"/>
    <col min="3" max="3" width="10.28515625" customWidth="1"/>
    <col min="4" max="4" width="15.42578125" bestFit="1" customWidth="1"/>
    <col min="5" max="5" width="12.42578125" customWidth="1"/>
    <col min="6" max="6" width="14.42578125" bestFit="1" customWidth="1"/>
    <col min="7" max="7" width="13.5703125" bestFit="1" customWidth="1"/>
    <col min="8" max="8" width="9.85546875" bestFit="1" customWidth="1"/>
    <col min="9" max="9" width="16.7109375" customWidth="1"/>
    <col min="10" max="10" width="11.42578125" bestFit="1" customWidth="1"/>
    <col min="11" max="11" width="14" customWidth="1"/>
  </cols>
  <sheetData>
    <row r="1" spans="2:11" ht="15.75" x14ac:dyDescent="0.25">
      <c r="B1" s="30" t="s">
        <v>0</v>
      </c>
      <c r="C1" s="30"/>
      <c r="D1" s="30"/>
      <c r="E1" s="30"/>
      <c r="F1" s="30"/>
      <c r="G1" s="30"/>
      <c r="H1" s="30"/>
      <c r="I1" s="30"/>
      <c r="J1" s="28"/>
    </row>
    <row r="3" spans="2:11" x14ac:dyDescent="0.2">
      <c r="B3" s="1" t="s">
        <v>1</v>
      </c>
      <c r="C3" s="1">
        <v>1</v>
      </c>
    </row>
    <row r="5" spans="2:11" s="3" customFormat="1" ht="28.5" customHeight="1" x14ac:dyDescent="0.2">
      <c r="B5" s="33" t="s">
        <v>2</v>
      </c>
      <c r="C5" s="33" t="s">
        <v>3</v>
      </c>
      <c r="D5" s="34" t="s">
        <v>4</v>
      </c>
      <c r="E5" s="34" t="s">
        <v>5</v>
      </c>
      <c r="F5" s="31" t="s">
        <v>6</v>
      </c>
      <c r="G5" s="34" t="s">
        <v>7</v>
      </c>
      <c r="H5" s="34"/>
      <c r="I5" s="31" t="s">
        <v>8</v>
      </c>
    </row>
    <row r="6" spans="2:11" s="4" customFormat="1" ht="26.1" customHeight="1" x14ac:dyDescent="0.2">
      <c r="B6" s="33"/>
      <c r="C6" s="33"/>
      <c r="D6" s="34"/>
      <c r="E6" s="34"/>
      <c r="F6" s="32"/>
      <c r="G6" s="2" t="s">
        <v>9</v>
      </c>
      <c r="H6" s="2" t="s">
        <v>10</v>
      </c>
      <c r="I6" s="32"/>
    </row>
    <row r="7" spans="2:11" s="4" customFormat="1" x14ac:dyDescent="0.2">
      <c r="B7" s="2" t="s">
        <v>11</v>
      </c>
      <c r="C7" s="16" t="s">
        <v>9</v>
      </c>
      <c r="D7" s="17">
        <v>-3507934.3263948308</v>
      </c>
      <c r="E7" s="22">
        <f t="shared" ref="E7:E18" si="0">D7/$D$19</f>
        <v>6.4360727349664054E-2</v>
      </c>
      <c r="F7" s="6">
        <f t="shared" ref="F7:F18" si="1">F$19*E7</f>
        <v>397516.15349597251</v>
      </c>
      <c r="G7" s="23">
        <v>2053423494.4129043</v>
      </c>
      <c r="H7" s="23"/>
      <c r="I7" s="7">
        <f>ROUND(F7/G7/$C$3,4)</f>
        <v>2.0000000000000001E-4</v>
      </c>
      <c r="K7" s="8"/>
    </row>
    <row r="8" spans="2:11" s="4" customFormat="1" x14ac:dyDescent="0.2">
      <c r="B8" s="2" t="s">
        <v>12</v>
      </c>
      <c r="C8" s="16" t="s">
        <v>9</v>
      </c>
      <c r="D8" s="17">
        <v>-8052971.8611276187</v>
      </c>
      <c r="E8" s="22">
        <f t="shared" si="0"/>
        <v>0.14774938128366069</v>
      </c>
      <c r="F8" s="6">
        <f t="shared" si="1"/>
        <v>912555.96615934139</v>
      </c>
      <c r="G8" s="23">
        <v>5142207973.1399574</v>
      </c>
      <c r="H8" s="23"/>
      <c r="I8" s="7">
        <f>ROUND(F8/G8/$C$3,4)</f>
        <v>2.0000000000000001E-4</v>
      </c>
      <c r="K8" s="8"/>
    </row>
    <row r="9" spans="2:11" s="4" customFormat="1" x14ac:dyDescent="0.2">
      <c r="B9" s="2" t="s">
        <v>13</v>
      </c>
      <c r="C9" s="16" t="s">
        <v>9</v>
      </c>
      <c r="D9" s="17">
        <v>-9013935.5112929977</v>
      </c>
      <c r="E9" s="22">
        <f t="shared" si="0"/>
        <v>0.16538036115003538</v>
      </c>
      <c r="F9" s="6">
        <f t="shared" si="1"/>
        <v>1021451.5549361637</v>
      </c>
      <c r="G9" s="23">
        <v>4843330054.2298908</v>
      </c>
      <c r="H9" s="23"/>
      <c r="I9" s="7">
        <f>ROUND(F9/G9/$C$3,4)</f>
        <v>2.0000000000000001E-4</v>
      </c>
      <c r="K9" s="8"/>
    </row>
    <row r="10" spans="2:11" s="4" customFormat="1" x14ac:dyDescent="0.2">
      <c r="B10" s="2" t="s">
        <v>14</v>
      </c>
      <c r="C10" s="16" t="s">
        <v>9</v>
      </c>
      <c r="D10" s="17">
        <v>-7378113.9114417043</v>
      </c>
      <c r="E10" s="22">
        <f t="shared" si="0"/>
        <v>0.13536763622855111</v>
      </c>
      <c r="F10" s="6">
        <f t="shared" si="1"/>
        <v>836081.63358794875</v>
      </c>
      <c r="G10" s="23">
        <v>1990332864.5995069</v>
      </c>
      <c r="H10" s="23"/>
      <c r="I10" s="7">
        <f>ROUND(F10/G10/$C$3,4)</f>
        <v>4.0000000000000002E-4</v>
      </c>
      <c r="K10" s="8"/>
    </row>
    <row r="11" spans="2:11" s="4" customFormat="1" x14ac:dyDescent="0.2">
      <c r="B11" s="2" t="s">
        <v>15</v>
      </c>
      <c r="C11" s="16" t="s">
        <v>10</v>
      </c>
      <c r="D11" s="17">
        <v>-23043942.342252593</v>
      </c>
      <c r="E11" s="22">
        <f t="shared" si="0"/>
        <v>0.42279152120710678</v>
      </c>
      <c r="F11" s="6">
        <f t="shared" si="1"/>
        <v>2611320.0729984795</v>
      </c>
      <c r="G11" s="23"/>
      <c r="H11" s="23">
        <v>7028358.3678641832</v>
      </c>
      <c r="I11" s="7">
        <f>ROUND(F11/H11/$C$3,4)</f>
        <v>0.3715</v>
      </c>
      <c r="K11" s="8"/>
    </row>
    <row r="12" spans="2:11" s="4" customFormat="1" x14ac:dyDescent="0.2">
      <c r="B12" s="2" t="s">
        <v>16</v>
      </c>
      <c r="C12" s="16" t="s">
        <v>9</v>
      </c>
      <c r="D12" s="17">
        <v>-2072320.0372636938</v>
      </c>
      <c r="E12" s="22">
        <f t="shared" si="0"/>
        <v>3.8021243412685909E-2</v>
      </c>
      <c r="F12" s="6">
        <f t="shared" si="1"/>
        <v>234833.55541388047</v>
      </c>
      <c r="G12" s="23">
        <v>549270887.30052352</v>
      </c>
      <c r="H12" s="23"/>
      <c r="I12" s="7">
        <f>ROUND(F12/G12/$C$3,4)</f>
        <v>4.0000000000000002E-4</v>
      </c>
      <c r="K12" s="8"/>
    </row>
    <row r="13" spans="2:11" x14ac:dyDescent="0.2">
      <c r="B13" s="15" t="s">
        <v>17</v>
      </c>
      <c r="C13" s="5" t="s">
        <v>10</v>
      </c>
      <c r="D13" s="17">
        <v>-6648104.5449097147</v>
      </c>
      <c r="E13" s="22">
        <f t="shared" si="0"/>
        <v>0.12197401781085608</v>
      </c>
      <c r="F13" s="6">
        <f t="shared" si="1"/>
        <v>753357.58906512475</v>
      </c>
      <c r="G13" s="23"/>
      <c r="H13" s="23">
        <v>2312123.6644885824</v>
      </c>
      <c r="I13" s="7">
        <f>ROUND(F13/H13/$C$3,4)</f>
        <v>0.32579999999999998</v>
      </c>
      <c r="K13" s="8"/>
    </row>
    <row r="14" spans="2:11" x14ac:dyDescent="0.2">
      <c r="B14" s="15" t="s">
        <v>18</v>
      </c>
      <c r="C14" s="16" t="s">
        <v>9</v>
      </c>
      <c r="D14" s="17">
        <v>-54260.623447133737</v>
      </c>
      <c r="E14" s="22">
        <f t="shared" si="0"/>
        <v>9.9552980944566782E-4</v>
      </c>
      <c r="F14" s="20">
        <f t="shared" si="1"/>
        <v>6148.767996225667</v>
      </c>
      <c r="G14" s="23">
        <v>33040650.216483336</v>
      </c>
      <c r="H14" s="23"/>
      <c r="I14" s="7">
        <f>ROUND(F14/G14/$C$3,4)</f>
        <v>2.0000000000000001E-4</v>
      </c>
      <c r="K14" s="8"/>
    </row>
    <row r="15" spans="2:11" x14ac:dyDescent="0.2">
      <c r="B15" s="15" t="s">
        <v>19</v>
      </c>
      <c r="C15" s="16" t="s">
        <v>9</v>
      </c>
      <c r="D15" s="17">
        <v>-679759.9501482026</v>
      </c>
      <c r="E15" s="22">
        <f t="shared" si="0"/>
        <v>1.2471682974655977E-2</v>
      </c>
      <c r="F15" s="20">
        <f t="shared" si="1"/>
        <v>77029.823121356167</v>
      </c>
      <c r="G15" s="23">
        <v>83342660.668320924</v>
      </c>
      <c r="H15" s="23"/>
      <c r="I15" s="7">
        <f>ROUND(F15/G15/$C$3,4)</f>
        <v>8.9999999999999998E-4</v>
      </c>
      <c r="K15" s="8"/>
    </row>
    <row r="16" spans="2:11" x14ac:dyDescent="0.2">
      <c r="B16" s="15" t="s">
        <v>20</v>
      </c>
      <c r="C16" s="16" t="s">
        <v>9</v>
      </c>
      <c r="D16" s="17">
        <v>-31384.500575232934</v>
      </c>
      <c r="E16" s="22">
        <f t="shared" si="0"/>
        <v>5.7581730345672129E-4</v>
      </c>
      <c r="F16" s="20">
        <f t="shared" si="1"/>
        <v>3556.4650837920303</v>
      </c>
      <c r="G16" s="23">
        <v>11173101.883949291</v>
      </c>
      <c r="H16" s="23"/>
      <c r="I16" s="7">
        <f>ROUND(F16/G16/$C$3,4)</f>
        <v>2.9999999999999997E-4</v>
      </c>
      <c r="K16" s="8"/>
    </row>
    <row r="17" spans="2:11" x14ac:dyDescent="0.2">
      <c r="B17" s="15" t="s">
        <v>21</v>
      </c>
      <c r="C17" s="5" t="s">
        <v>10</v>
      </c>
      <c r="D17" s="17">
        <v>-319618.12400043209</v>
      </c>
      <c r="E17" s="22">
        <f t="shared" si="0"/>
        <v>5.8640935150983779E-3</v>
      </c>
      <c r="F17" s="20">
        <f t="shared" si="1"/>
        <v>36218.855719236235</v>
      </c>
      <c r="G17" s="23"/>
      <c r="H17" s="23">
        <v>217567.48556277191</v>
      </c>
      <c r="I17" s="7">
        <f>ROUND(F17/H17/$C$3,4)</f>
        <v>0.16650000000000001</v>
      </c>
      <c r="K17" s="8"/>
    </row>
    <row r="18" spans="2:11" x14ac:dyDescent="0.2">
      <c r="B18" s="15" t="s">
        <v>22</v>
      </c>
      <c r="C18" s="5" t="s">
        <v>10</v>
      </c>
      <c r="D18" s="17">
        <v>6298077.8221351225</v>
      </c>
      <c r="E18" s="22">
        <f t="shared" si="0"/>
        <v>-0.11555201204521669</v>
      </c>
      <c r="F18" s="20">
        <f t="shared" si="1"/>
        <v>-713692.85662951076</v>
      </c>
      <c r="G18" s="23"/>
      <c r="H18" s="23">
        <v>31012798.555618569</v>
      </c>
      <c r="I18" s="24">
        <f>ROUND(F18/H18/$C$3,4)</f>
        <v>-2.3E-2</v>
      </c>
      <c r="J18" s="25"/>
      <c r="K18" s="26"/>
    </row>
    <row r="19" spans="2:11" s="12" customFormat="1" x14ac:dyDescent="0.2">
      <c r="B19" s="9" t="s">
        <v>23</v>
      </c>
      <c r="C19" s="10"/>
      <c r="D19" s="21">
        <f>SUM(D7:D18)</f>
        <v>-54504267.91071903</v>
      </c>
      <c r="E19" s="27">
        <f>SUM(E7:E18)</f>
        <v>1.0000000000000002</v>
      </c>
      <c r="F19" s="21">
        <v>6176377.5809480101</v>
      </c>
      <c r="G19" s="11"/>
      <c r="H19" s="11"/>
      <c r="I19" s="10"/>
      <c r="K19" s="13"/>
    </row>
    <row r="20" spans="2:11" ht="23.45" customHeight="1" x14ac:dyDescent="0.2">
      <c r="B20" s="29" t="s">
        <v>24</v>
      </c>
      <c r="C20" s="29"/>
      <c r="D20" s="29"/>
      <c r="E20" s="29"/>
      <c r="F20" s="29"/>
      <c r="G20" s="29"/>
      <c r="H20" s="29"/>
      <c r="I20" s="29"/>
      <c r="K20" s="8"/>
    </row>
    <row r="21" spans="2:11" x14ac:dyDescent="0.2">
      <c r="F21" s="19"/>
      <c r="I21" s="8"/>
      <c r="K21" s="8"/>
    </row>
    <row r="22" spans="2:11" x14ac:dyDescent="0.2">
      <c r="I22" s="8"/>
      <c r="K22" s="8"/>
    </row>
    <row r="23" spans="2:11" x14ac:dyDescent="0.2">
      <c r="G23" s="14"/>
      <c r="H23" s="14"/>
      <c r="I23" s="8"/>
      <c r="K23" s="8"/>
    </row>
    <row r="24" spans="2:11" x14ac:dyDescent="0.2">
      <c r="G24" s="14"/>
      <c r="H24" s="14"/>
      <c r="I24" s="8"/>
      <c r="K24" s="8"/>
    </row>
    <row r="25" spans="2:11" x14ac:dyDescent="0.2">
      <c r="D25" s="18"/>
      <c r="E25" s="18"/>
      <c r="G25" s="14"/>
      <c r="H25" s="14"/>
      <c r="I25" s="8"/>
      <c r="K25" s="8"/>
    </row>
    <row r="26" spans="2:11" x14ac:dyDescent="0.2">
      <c r="G26" s="14"/>
      <c r="H26" s="14"/>
    </row>
    <row r="27" spans="2:11" x14ac:dyDescent="0.2">
      <c r="G27" s="14"/>
      <c r="H27" s="14"/>
    </row>
    <row r="28" spans="2:11" x14ac:dyDescent="0.2">
      <c r="G28" s="14"/>
      <c r="H28" s="14"/>
    </row>
  </sheetData>
  <mergeCells count="9">
    <mergeCell ref="B20:I20"/>
    <mergeCell ref="B1:I1"/>
    <mergeCell ref="I5:I6"/>
    <mergeCell ref="B5:B6"/>
    <mergeCell ref="C5:C6"/>
    <mergeCell ref="D5:D6"/>
    <mergeCell ref="E5:E6"/>
    <mergeCell ref="F5:F6"/>
    <mergeCell ref="G5:H5"/>
  </mergeCells>
  <pageMargins left="0.7" right="0.7" top="0.75" bottom="0.75" header="0.3" footer="0.3"/>
  <pageSetup scale="72" orientation="portrait" horizontalDpi="90" verticalDpi="90" r:id="rId1"/>
  <ignoredErrors>
    <ignoredError sqref="I11:I1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72048c76357f7c6e154ec10a951fc50f">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87d3e6a51955c0801646648d1fa7a772"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Allmapsinthefolder xmlns="7e651a3a-8d05-4ee0-9344-b668032e30e0">false</Allmapsinthefolder>
    <RRA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EB-2023-0030</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2023-08-17T04:00:00+00:00</IssueDate>
    <Applicant xmlns="7e651a3a-8d05-4ee0-9344-b668032e30e0">Hydro One Networks Inc. - HONI</Applicant>
    <WitnessApproved xmlns="7e651a3a-8d05-4ee0-9344-b668032e30e0">false</WitnessApproved>
    <Strategic xmlns="7e651a3a-8d05-4ee0-9344-b668032e30e0">false</Strategic>
    <Witness xmlns="7e651a3a-8d05-4ee0-9344-b668032e30e0">
      <UserInfo>
        <DisplayName/>
        <AccountId xsi:nil="true"/>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53152E-6289-49E8-8CB7-E2F37465A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946A38-2ACF-417E-B496-C06935160453}">
  <ds:schemaRefs>
    <ds:schemaRef ds:uri="http://purl.org/dc/terms/"/>
    <ds:schemaRef ds:uri="http://schemas.microsoft.com/office/2006/documentManagement/types"/>
    <ds:schemaRef ds:uri="7e651a3a-8d05-4ee0-9344-b668032e30e0"/>
    <ds:schemaRef ds:uri="http://schemas.openxmlformats.org/package/2006/metadata/core-properties"/>
    <ds:schemaRef ds:uri="1f5e108a-442b-424d-88d6-fdac133e65d6"/>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C8A3487-0D85-421D-8599-7BDD190EAD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HONI_1595</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SHETH Nikita</dc:creator>
  <cp:keywords/>
  <dc:description/>
  <cp:lastModifiedBy>LEE Julie(Qiu Ling)</cp:lastModifiedBy>
  <cp:revision/>
  <cp:lastPrinted>2023-08-15T13:35:45Z</cp:lastPrinted>
  <dcterms:created xsi:type="dcterms:W3CDTF">2023-07-26T18:57:21Z</dcterms:created>
  <dcterms:modified xsi:type="dcterms:W3CDTF">2023-08-15T13:36:08Z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