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laudo_oeb_ca/Documents/2023 Rate Files/EB-2022-0024 Elexicon ICM/Technical Conference/"/>
    </mc:Choice>
  </mc:AlternateContent>
  <xr:revisionPtr revIDLastSave="129" documentId="8_{80D1DBED-7D28-44AA-97DC-C2E9FA73A5EE}" xr6:coauthVersionLast="47" xr6:coauthVersionMax="47" xr10:uidLastSave="{85A95F02-55FF-4375-A047-C8322B262532}"/>
  <bookViews>
    <workbookView xWindow="-108" yWindow="-108" windowWidth="23256" windowHeight="12576" xr2:uid="{CEBA0739-1BBB-4B52-A3B8-9E0939D3ED09}"/>
  </bookViews>
  <sheets>
    <sheet name="NPV for DER and EV" sheetId="1" r:id="rId1"/>
    <sheet name="NPV for station deferra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2" l="1"/>
  <c r="S18" i="2"/>
  <c r="B26" i="2"/>
  <c r="P24" i="2"/>
  <c r="B24" i="2" s="1"/>
  <c r="B18" i="2"/>
  <c r="P16" i="2"/>
  <c r="B16" i="2" s="1"/>
  <c r="B11" i="2"/>
  <c r="B10" i="2"/>
  <c r="B8" i="2"/>
  <c r="Q10" i="2"/>
  <c r="P8" i="2"/>
  <c r="B10" i="1"/>
  <c r="C10" i="1"/>
  <c r="C9" i="1"/>
  <c r="G9" i="1" s="1"/>
  <c r="G11" i="1" s="1"/>
  <c r="B27" i="2" l="1"/>
  <c r="B19" i="2"/>
  <c r="N9" i="1"/>
  <c r="N11" i="1" s="1"/>
  <c r="K9" i="1"/>
  <c r="K11" i="1" s="1"/>
  <c r="E9" i="1"/>
  <c r="E11" i="1" s="1"/>
  <c r="D9" i="1"/>
  <c r="D11" i="1" s="1"/>
  <c r="Q9" i="1"/>
  <c r="Q11" i="1" s="1"/>
  <c r="P9" i="1"/>
  <c r="P11" i="1" s="1"/>
  <c r="O9" i="1"/>
  <c r="O11" i="1" s="1"/>
  <c r="L9" i="1"/>
  <c r="L11" i="1" s="1"/>
  <c r="I9" i="1"/>
  <c r="I11" i="1" s="1"/>
  <c r="F9" i="1"/>
  <c r="F11" i="1" s="1"/>
  <c r="W9" i="1"/>
  <c r="W11" i="1" s="1"/>
  <c r="U9" i="1"/>
  <c r="U11" i="1" s="1"/>
  <c r="C11" i="1"/>
  <c r="R9" i="1"/>
  <c r="R11" i="1" s="1"/>
  <c r="M9" i="1"/>
  <c r="M11" i="1" s="1"/>
  <c r="V9" i="1"/>
  <c r="V11" i="1" s="1"/>
  <c r="J9" i="1"/>
  <c r="J11" i="1" s="1"/>
  <c r="T9" i="1"/>
  <c r="T11" i="1" s="1"/>
  <c r="H9" i="1"/>
  <c r="H11" i="1" s="1"/>
  <c r="S9" i="1"/>
  <c r="S11" i="1" s="1"/>
  <c r="B11" i="1" l="1"/>
</calcChain>
</file>

<file path=xl/sharedStrings.xml><?xml version="1.0" encoding="utf-8"?>
<sst xmlns="http://schemas.openxmlformats.org/spreadsheetml/2006/main" count="30" uniqueCount="18">
  <si>
    <t>Staff-27</t>
  </si>
  <si>
    <t>Scenario 1</t>
  </si>
  <si>
    <t>Discount Rate</t>
  </si>
  <si>
    <t>Inflation</t>
  </si>
  <si>
    <t>Number of Homes/year</t>
  </si>
  <si>
    <t>DER/EV per home</t>
  </si>
  <si>
    <t>Sustainable Brookline Project</t>
  </si>
  <si>
    <t xml:space="preserve">DER/EV </t>
  </si>
  <si>
    <t>SB NPV</t>
  </si>
  <si>
    <t>DER/EV NPV</t>
  </si>
  <si>
    <t>Station Rebuild</t>
  </si>
  <si>
    <t>NPV</t>
  </si>
  <si>
    <t>Deferred 1 year</t>
  </si>
  <si>
    <t>Benefit</t>
  </si>
  <si>
    <t>Scenario 2</t>
  </si>
  <si>
    <t>Deferred 3 year</t>
  </si>
  <si>
    <t>Scenario 3</t>
  </si>
  <si>
    <t>Deferred 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</si>
</sst>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2" applyFont="1"/>
    <xf numFmtId="44" fontId="0" fillId="0" borderId="0" xfId="1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92E9-A455-4417-9AC3-AD21708C21E8}">
  <dimension ref="A1:W11"/>
  <sheetViews>
    <sheetView tabSelected="1" workbookViewId="0">
      <selection activeCell="A7" sqref="A7"/>
    </sheetView>
  </sheetViews>
  <sheetFormatPr defaultRowHeight="14.4" x14ac:dyDescent="0.3"/>
  <cols>
    <col min="1" max="1" width="13" customWidth="1"/>
    <col min="2" max="2" width="23.5546875" customWidth="1"/>
    <col min="3" max="3" width="11" bestFit="1" customWidth="1"/>
  </cols>
  <sheetData>
    <row r="1" spans="1:23" x14ac:dyDescent="0.3">
      <c r="A1" t="s">
        <v>0</v>
      </c>
    </row>
    <row r="2" spans="1:23" x14ac:dyDescent="0.3">
      <c r="B2" t="s">
        <v>2</v>
      </c>
      <c r="C2" s="1">
        <v>0.03</v>
      </c>
    </row>
    <row r="3" spans="1:23" x14ac:dyDescent="0.3">
      <c r="B3" t="s">
        <v>3</v>
      </c>
      <c r="C3" s="1">
        <v>0.02</v>
      </c>
    </row>
    <row r="4" spans="1:23" x14ac:dyDescent="0.3">
      <c r="B4" t="s">
        <v>4</v>
      </c>
      <c r="C4">
        <v>620</v>
      </c>
    </row>
    <row r="5" spans="1:23" x14ac:dyDescent="0.3">
      <c r="B5" t="s">
        <v>5</v>
      </c>
      <c r="C5" s="3">
        <v>2260</v>
      </c>
    </row>
    <row r="6" spans="1:23" x14ac:dyDescent="0.3">
      <c r="C6" s="5">
        <v>0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  <c r="N6" s="5">
        <v>11</v>
      </c>
      <c r="O6" s="5">
        <v>12</v>
      </c>
      <c r="P6" s="5">
        <v>13</v>
      </c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x14ac:dyDescent="0.3">
      <c r="A7" t="s">
        <v>1</v>
      </c>
      <c r="C7" s="4">
        <v>2023</v>
      </c>
      <c r="D7" s="4">
        <v>2024</v>
      </c>
      <c r="E7" s="4">
        <v>2025</v>
      </c>
      <c r="F7" s="4">
        <v>2026</v>
      </c>
      <c r="G7" s="4">
        <v>2027</v>
      </c>
      <c r="H7" s="4">
        <v>2028</v>
      </c>
      <c r="I7" s="4">
        <v>2029</v>
      </c>
      <c r="J7" s="4">
        <v>2030</v>
      </c>
      <c r="K7" s="4">
        <v>2031</v>
      </c>
      <c r="L7" s="4">
        <v>2032</v>
      </c>
      <c r="M7" s="4">
        <v>2033</v>
      </c>
      <c r="N7" s="4">
        <v>2034</v>
      </c>
      <c r="O7" s="4">
        <v>2035</v>
      </c>
      <c r="P7" s="4">
        <v>2036</v>
      </c>
      <c r="Q7" s="4">
        <v>2037</v>
      </c>
      <c r="R7" s="4">
        <v>2038</v>
      </c>
      <c r="S7" s="4">
        <v>2039</v>
      </c>
      <c r="T7" s="4">
        <v>2040</v>
      </c>
      <c r="U7" s="4">
        <v>2041</v>
      </c>
      <c r="V7" s="4">
        <v>2042</v>
      </c>
      <c r="W7" s="4">
        <v>2043</v>
      </c>
    </row>
    <row r="8" spans="1:23" ht="46.2" customHeight="1" x14ac:dyDescent="0.3">
      <c r="A8" s="6" t="s">
        <v>6</v>
      </c>
      <c r="C8" s="2">
        <v>26.66</v>
      </c>
    </row>
    <row r="9" spans="1:23" x14ac:dyDescent="0.3">
      <c r="A9" t="s">
        <v>7</v>
      </c>
      <c r="C9" s="7">
        <f>C4*C5/1000000</f>
        <v>1.4012</v>
      </c>
      <c r="D9" s="7">
        <f>$C$9*(1+$C$3)^D6</f>
        <v>1.429224</v>
      </c>
      <c r="E9" s="7">
        <f t="shared" ref="E9:W9" si="0">$C$9*(1+$C$3)^E6</f>
        <v>1.45780848</v>
      </c>
      <c r="F9" s="7">
        <f t="shared" si="0"/>
        <v>1.4869646496</v>
      </c>
      <c r="G9" s="7">
        <f t="shared" si="0"/>
        <v>1.5167039425919999</v>
      </c>
      <c r="H9" s="7">
        <f t="shared" si="0"/>
        <v>1.54703802144384</v>
      </c>
      <c r="I9" s="7">
        <f t="shared" si="0"/>
        <v>1.5779787818727169</v>
      </c>
      <c r="J9" s="7">
        <f t="shared" si="0"/>
        <v>1.6095383575101709</v>
      </c>
      <c r="K9" s="7">
        <f t="shared" si="0"/>
        <v>1.6417291246603745</v>
      </c>
      <c r="L9" s="7">
        <f t="shared" si="0"/>
        <v>1.6745637071535819</v>
      </c>
      <c r="M9" s="7">
        <f t="shared" si="0"/>
        <v>1.7080549812966537</v>
      </c>
      <c r="N9" s="7">
        <f t="shared" si="0"/>
        <v>1.7422160809225864</v>
      </c>
      <c r="O9" s="7">
        <f t="shared" si="0"/>
        <v>1.7770604025410384</v>
      </c>
      <c r="P9" s="7">
        <f t="shared" si="0"/>
        <v>1.812601610591859</v>
      </c>
      <c r="Q9" s="7">
        <f t="shared" si="0"/>
        <v>1.8488536428036964</v>
      </c>
      <c r="R9" s="7">
        <f t="shared" si="0"/>
        <v>1.8858307156597698</v>
      </c>
      <c r="S9" s="7">
        <f t="shared" si="0"/>
        <v>1.9235473299729655</v>
      </c>
      <c r="T9" s="7">
        <f t="shared" si="0"/>
        <v>1.962018276572425</v>
      </c>
      <c r="U9" s="7">
        <f t="shared" si="0"/>
        <v>2.0012586421038732</v>
      </c>
      <c r="V9" s="7">
        <f t="shared" si="0"/>
        <v>2.0412838149459507</v>
      </c>
      <c r="W9" s="7">
        <f t="shared" si="0"/>
        <v>2.0821094912448701</v>
      </c>
    </row>
    <row r="10" spans="1:23" x14ac:dyDescent="0.3">
      <c r="A10" t="s">
        <v>8</v>
      </c>
      <c r="B10" s="7">
        <f>SUM(C10:W10)</f>
        <v>26.66</v>
      </c>
      <c r="C10" s="7">
        <f>C8/(1+$C$2)^C6</f>
        <v>26.66</v>
      </c>
    </row>
    <row r="11" spans="1:23" x14ac:dyDescent="0.3">
      <c r="A11" t="s">
        <v>9</v>
      </c>
      <c r="B11" s="7">
        <f>SUM(C11:W11)</f>
        <v>26.73661862792002</v>
      </c>
      <c r="C11" s="7">
        <f>C9/(1+$C$2)^C6</f>
        <v>1.4012</v>
      </c>
      <c r="D11" s="7">
        <f t="shared" ref="D11:W11" si="1">D9/(1+$C$2)^D6</f>
        <v>1.3875961165048545</v>
      </c>
      <c r="E11" s="7">
        <f t="shared" si="1"/>
        <v>1.3741243095484965</v>
      </c>
      <c r="F11" s="7">
        <f t="shared" si="1"/>
        <v>1.3607832968344336</v>
      </c>
      <c r="G11" s="7">
        <f t="shared" si="1"/>
        <v>1.3475718085156525</v>
      </c>
      <c r="H11" s="7">
        <f t="shared" si="1"/>
        <v>1.3344885870737531</v>
      </c>
      <c r="I11" s="7">
        <f t="shared" si="1"/>
        <v>1.3215323871992508</v>
      </c>
      <c r="J11" s="7">
        <f t="shared" si="1"/>
        <v>1.308701975673044</v>
      </c>
      <c r="K11" s="7">
        <f t="shared" si="1"/>
        <v>1.2959961312490342</v>
      </c>
      <c r="L11" s="7">
        <f t="shared" si="1"/>
        <v>1.2834136445378785</v>
      </c>
      <c r="M11" s="7">
        <f t="shared" si="1"/>
        <v>1.2709533178918797</v>
      </c>
      <c r="N11" s="7">
        <f t="shared" si="1"/>
        <v>1.2586139652909873</v>
      </c>
      <c r="O11" s="7">
        <f t="shared" si="1"/>
        <v>1.2463944122299102</v>
      </c>
      <c r="P11" s="7">
        <f t="shared" si="1"/>
        <v>1.2342934956063187</v>
      </c>
      <c r="Q11" s="7">
        <f t="shared" si="1"/>
        <v>1.2223100636101409</v>
      </c>
      <c r="R11" s="7">
        <f t="shared" si="1"/>
        <v>1.2104429756139257</v>
      </c>
      <c r="S11" s="7">
        <f t="shared" si="1"/>
        <v>1.1986911020642763</v>
      </c>
      <c r="T11" s="7">
        <f t="shared" si="1"/>
        <v>1.187053324374332</v>
      </c>
      <c r="U11" s="7">
        <f t="shared" si="1"/>
        <v>1.1755285348172995</v>
      </c>
      <c r="V11" s="7">
        <f t="shared" si="1"/>
        <v>1.164115636421015</v>
      </c>
      <c r="W11" s="7">
        <f t="shared" si="1"/>
        <v>1.1528135428635296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BA19-81CC-456B-BE6C-0DEF2DAB4879}">
  <dimension ref="A2:W27"/>
  <sheetViews>
    <sheetView workbookViewId="0">
      <selection activeCell="A5" sqref="A5"/>
    </sheetView>
  </sheetViews>
  <sheetFormatPr defaultRowHeight="14.4" x14ac:dyDescent="0.3"/>
  <cols>
    <col min="1" max="1" width="14.6640625" customWidth="1"/>
    <col min="2" max="2" width="15.44140625" customWidth="1"/>
  </cols>
  <sheetData>
    <row r="2" spans="1:23" x14ac:dyDescent="0.3">
      <c r="B2" t="s">
        <v>2</v>
      </c>
      <c r="C2" s="1">
        <v>0.03</v>
      </c>
    </row>
    <row r="3" spans="1:23" x14ac:dyDescent="0.3">
      <c r="B3" t="s">
        <v>3</v>
      </c>
      <c r="C3" s="1">
        <v>0.02</v>
      </c>
    </row>
    <row r="5" spans="1:23" x14ac:dyDescent="0.3">
      <c r="A5" t="s">
        <v>1</v>
      </c>
      <c r="C5" s="5">
        <v>0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>
        <v>13</v>
      </c>
      <c r="Q5" s="5">
        <v>14</v>
      </c>
      <c r="R5" s="5">
        <v>15</v>
      </c>
      <c r="S5" s="5">
        <v>16</v>
      </c>
      <c r="T5" s="5">
        <v>17</v>
      </c>
      <c r="U5" s="5">
        <v>18</v>
      </c>
      <c r="V5" s="5">
        <v>19</v>
      </c>
      <c r="W5" s="5">
        <v>20</v>
      </c>
    </row>
    <row r="6" spans="1:23" x14ac:dyDescent="0.3">
      <c r="C6" s="4">
        <v>2023</v>
      </c>
      <c r="D6" s="4">
        <v>2024</v>
      </c>
      <c r="E6" s="4">
        <v>2025</v>
      </c>
      <c r="F6" s="4">
        <v>2026</v>
      </c>
      <c r="G6" s="4">
        <v>2027</v>
      </c>
      <c r="H6" s="4">
        <v>2028</v>
      </c>
      <c r="I6" s="4">
        <v>2029</v>
      </c>
      <c r="J6" s="4">
        <v>2030</v>
      </c>
      <c r="K6" s="4">
        <v>2031</v>
      </c>
      <c r="L6" s="4">
        <v>2032</v>
      </c>
      <c r="M6" s="4">
        <v>2033</v>
      </c>
      <c r="N6" s="4">
        <v>2034</v>
      </c>
      <c r="O6" s="4">
        <v>2035</v>
      </c>
      <c r="P6" s="4">
        <v>2036</v>
      </c>
      <c r="Q6" s="4">
        <v>2037</v>
      </c>
      <c r="R6" s="4">
        <v>2038</v>
      </c>
      <c r="S6" s="4">
        <v>2039</v>
      </c>
      <c r="T6" s="4">
        <v>2040</v>
      </c>
      <c r="U6" s="4">
        <v>2041</v>
      </c>
      <c r="V6" s="4">
        <v>2042</v>
      </c>
      <c r="W6" s="4">
        <v>2043</v>
      </c>
    </row>
    <row r="7" spans="1:23" x14ac:dyDescent="0.3">
      <c r="A7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50</v>
      </c>
      <c r="Q7" s="2"/>
      <c r="R7" s="2"/>
      <c r="S7" s="2"/>
      <c r="T7" s="2"/>
      <c r="U7" s="2"/>
      <c r="V7" s="2"/>
      <c r="W7" s="2"/>
    </row>
    <row r="8" spans="1:23" x14ac:dyDescent="0.3">
      <c r="A8" t="s">
        <v>11</v>
      </c>
      <c r="B8" s="7">
        <f>SUM(C8:W8)</f>
        <v>34.047566999658898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f>P7/(1+$C$2)^P5</f>
        <v>34.047566999658898</v>
      </c>
      <c r="Q8" s="2"/>
      <c r="R8" s="2"/>
      <c r="S8" s="2"/>
      <c r="T8" s="2"/>
      <c r="U8" s="2"/>
      <c r="V8" s="2"/>
      <c r="W8" s="2"/>
    </row>
    <row r="9" spans="1:23" x14ac:dyDescent="0.3">
      <c r="A9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v>50</v>
      </c>
      <c r="R9" s="2"/>
      <c r="S9" s="2"/>
      <c r="T9" s="2"/>
      <c r="U9" s="2"/>
      <c r="V9" s="2"/>
      <c r="W9" s="2"/>
    </row>
    <row r="10" spans="1:23" x14ac:dyDescent="0.3">
      <c r="A10" t="s">
        <v>11</v>
      </c>
      <c r="B10" s="7">
        <f>SUM(C10:W10)</f>
        <v>33.055890290930961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>Q9/(1+$C$2)^Q5</f>
        <v>33.055890290930961</v>
      </c>
      <c r="R10" s="2"/>
      <c r="S10" s="2"/>
      <c r="T10" s="2"/>
      <c r="U10" s="2"/>
      <c r="V10" s="2"/>
      <c r="W10" s="2"/>
    </row>
    <row r="11" spans="1:23" x14ac:dyDescent="0.3">
      <c r="A11" t="s">
        <v>13</v>
      </c>
      <c r="B11" s="7">
        <f>B8-B10</f>
        <v>0.99167670872793678</v>
      </c>
    </row>
    <row r="13" spans="1:23" x14ac:dyDescent="0.3">
      <c r="A13" t="s">
        <v>14</v>
      </c>
      <c r="C13" s="5">
        <v>0</v>
      </c>
      <c r="D13" s="5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5">
        <v>13</v>
      </c>
      <c r="Q13" s="5">
        <v>14</v>
      </c>
      <c r="R13" s="5">
        <v>15</v>
      </c>
      <c r="S13" s="5">
        <v>16</v>
      </c>
      <c r="T13" s="5">
        <v>17</v>
      </c>
      <c r="U13" s="5">
        <v>18</v>
      </c>
      <c r="V13" s="5">
        <v>19</v>
      </c>
      <c r="W13" s="5">
        <v>20</v>
      </c>
    </row>
    <row r="14" spans="1:23" x14ac:dyDescent="0.3">
      <c r="C14" s="4">
        <v>2023</v>
      </c>
      <c r="D14" s="4">
        <v>2024</v>
      </c>
      <c r="E14" s="4">
        <v>2025</v>
      </c>
      <c r="F14" s="4">
        <v>2026</v>
      </c>
      <c r="G14" s="4">
        <v>2027</v>
      </c>
      <c r="H14" s="4">
        <v>2028</v>
      </c>
      <c r="I14" s="4">
        <v>2029</v>
      </c>
      <c r="J14" s="4">
        <v>2030</v>
      </c>
      <c r="K14" s="4">
        <v>2031</v>
      </c>
      <c r="L14" s="4">
        <v>2032</v>
      </c>
      <c r="M14" s="4">
        <v>2033</v>
      </c>
      <c r="N14" s="4">
        <v>2034</v>
      </c>
      <c r="O14" s="4">
        <v>2035</v>
      </c>
      <c r="P14" s="4">
        <v>2036</v>
      </c>
      <c r="Q14" s="4">
        <v>2037</v>
      </c>
      <c r="R14" s="4">
        <v>2038</v>
      </c>
      <c r="S14" s="4">
        <v>2039</v>
      </c>
      <c r="T14" s="4">
        <v>2040</v>
      </c>
      <c r="U14" s="4">
        <v>2041</v>
      </c>
      <c r="V14" s="4">
        <v>2042</v>
      </c>
      <c r="W14" s="4">
        <v>2043</v>
      </c>
    </row>
    <row r="15" spans="1:23" x14ac:dyDescent="0.3">
      <c r="A15" t="s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v>50</v>
      </c>
      <c r="Q15" s="2"/>
      <c r="R15" s="2"/>
      <c r="S15" s="2"/>
      <c r="T15" s="2"/>
      <c r="U15" s="2"/>
      <c r="V15" s="2"/>
      <c r="W15" s="2"/>
    </row>
    <row r="16" spans="1:23" x14ac:dyDescent="0.3">
      <c r="A16" t="s">
        <v>11</v>
      </c>
      <c r="B16" s="7">
        <f>SUM(C16:W16)</f>
        <v>34.047566999658898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f>P15/(1+$C$2)^P13</f>
        <v>34.047566999658898</v>
      </c>
      <c r="Q16" s="2"/>
      <c r="R16" s="2"/>
      <c r="S16" s="2"/>
      <c r="T16" s="2"/>
      <c r="U16" s="2"/>
      <c r="V16" s="2"/>
      <c r="W16" s="2"/>
    </row>
    <row r="17" spans="1:23" x14ac:dyDescent="0.3">
      <c r="A17" t="s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R17" s="2"/>
      <c r="S17" s="2">
        <v>50</v>
      </c>
      <c r="T17" s="2"/>
      <c r="U17" s="2"/>
      <c r="V17" s="2"/>
      <c r="W17" s="2"/>
    </row>
    <row r="18" spans="1:23" x14ac:dyDescent="0.3">
      <c r="A18" t="s">
        <v>11</v>
      </c>
      <c r="B18" s="7">
        <f>SUM(C18:W18)</f>
        <v>31.158346961005719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R18" s="2"/>
      <c r="S18" s="2">
        <f>S17/(1+$C$2)^S13</f>
        <v>31.158346961005719</v>
      </c>
      <c r="T18" s="2"/>
      <c r="U18" s="2"/>
      <c r="V18" s="2"/>
      <c r="W18" s="2"/>
    </row>
    <row r="19" spans="1:23" x14ac:dyDescent="0.3">
      <c r="A19" t="s">
        <v>13</v>
      </c>
      <c r="B19" s="7">
        <f>B16-B18</f>
        <v>2.8892200386531783</v>
      </c>
    </row>
    <row r="21" spans="1:23" x14ac:dyDescent="0.3">
      <c r="A21" t="s">
        <v>16</v>
      </c>
      <c r="C21" s="5">
        <v>0</v>
      </c>
      <c r="D21" s="5">
        <v>1</v>
      </c>
      <c r="E21" s="5">
        <v>2</v>
      </c>
      <c r="F21" s="5">
        <v>3</v>
      </c>
      <c r="G21" s="5">
        <v>4</v>
      </c>
      <c r="H21" s="5">
        <v>5</v>
      </c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5">
        <v>13</v>
      </c>
      <c r="Q21" s="5">
        <v>14</v>
      </c>
      <c r="R21" s="5">
        <v>15</v>
      </c>
      <c r="S21" s="5">
        <v>16</v>
      </c>
      <c r="T21" s="5">
        <v>17</v>
      </c>
      <c r="U21" s="5">
        <v>18</v>
      </c>
      <c r="V21" s="5">
        <v>19</v>
      </c>
      <c r="W21" s="5">
        <v>20</v>
      </c>
    </row>
    <row r="22" spans="1:23" x14ac:dyDescent="0.3">
      <c r="C22" s="4">
        <v>2023</v>
      </c>
      <c r="D22" s="4">
        <v>2024</v>
      </c>
      <c r="E22" s="4">
        <v>2025</v>
      </c>
      <c r="F22" s="4">
        <v>2026</v>
      </c>
      <c r="G22" s="4">
        <v>2027</v>
      </c>
      <c r="H22" s="4">
        <v>2028</v>
      </c>
      <c r="I22" s="4">
        <v>2029</v>
      </c>
      <c r="J22" s="4">
        <v>2030</v>
      </c>
      <c r="K22" s="4">
        <v>2031</v>
      </c>
      <c r="L22" s="4">
        <v>2032</v>
      </c>
      <c r="M22" s="4">
        <v>2033</v>
      </c>
      <c r="N22" s="4">
        <v>2034</v>
      </c>
      <c r="O22" s="4">
        <v>2035</v>
      </c>
      <c r="P22" s="4">
        <v>2036</v>
      </c>
      <c r="Q22" s="4">
        <v>2037</v>
      </c>
      <c r="R22" s="4">
        <v>2038</v>
      </c>
      <c r="S22" s="4">
        <v>2039</v>
      </c>
      <c r="T22" s="4">
        <v>2040</v>
      </c>
      <c r="U22" s="4">
        <v>2041</v>
      </c>
      <c r="V22" s="4">
        <v>2042</v>
      </c>
      <c r="W22" s="4">
        <v>2043</v>
      </c>
    </row>
    <row r="23" spans="1:23" x14ac:dyDescent="0.3">
      <c r="A23" t="s">
        <v>10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50</v>
      </c>
      <c r="Q23" s="2"/>
      <c r="R23" s="2"/>
      <c r="S23" s="2"/>
      <c r="T23" s="2"/>
      <c r="U23" s="2"/>
      <c r="V23" s="2"/>
      <c r="W23" s="2"/>
    </row>
    <row r="24" spans="1:23" x14ac:dyDescent="0.3">
      <c r="A24" t="s">
        <v>11</v>
      </c>
      <c r="B24" s="7">
        <f>SUM(C24:W24)</f>
        <v>34.047566999658898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f>P23/(1+$C$2)^P21</f>
        <v>34.047566999658898</v>
      </c>
      <c r="Q24" s="2"/>
      <c r="R24" s="2"/>
      <c r="S24" s="2"/>
      <c r="T24" s="2"/>
      <c r="U24" s="2"/>
      <c r="V24" s="2"/>
      <c r="W24" s="2"/>
    </row>
    <row r="25" spans="1:23" x14ac:dyDescent="0.3">
      <c r="A25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50</v>
      </c>
      <c r="V25" s="2"/>
      <c r="W25" s="2"/>
    </row>
    <row r="26" spans="1:23" x14ac:dyDescent="0.3">
      <c r="A26" t="s">
        <v>11</v>
      </c>
      <c r="B26" s="7">
        <f>SUM(C26:W26)</f>
        <v>29.369730380814136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f>U25/(1+$C$2)^U21</f>
        <v>29.369730380814136</v>
      </c>
      <c r="V26" s="2"/>
      <c r="W26" s="2"/>
    </row>
    <row r="27" spans="1:23" x14ac:dyDescent="0.3">
      <c r="A27" t="s">
        <v>13</v>
      </c>
      <c r="B27" s="7">
        <f>B24-B26</f>
        <v>4.6778366188447613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NPV for DER and EV</vt:lpstr>
      <vt:lpstr>NPV for station deferral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 Lau</dc:creator>
  <cp:keywords/>
  <dc:description/>
  <cp:lastModifiedBy>Donald Lau</cp:lastModifiedBy>
  <cp:revision/>
  <dcterms:created xsi:type="dcterms:W3CDTF">2023-01-11T14:22:03Z</dcterms:created>
  <dcterms:modified xsi:type="dcterms:W3CDTF">2023-01-12T19:38:30Z</dcterms:modified>
  <cp:category/>
  <cp:contentStatus/>
</cp:coreProperties>
</file>