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miltonhydro.sharepoint.com/sites/2023ratecase/Shared Documents/1. 2023_CoS_Main/3. CoS_Models/05. Live Models - No Links/"/>
    </mc:Choice>
  </mc:AlternateContent>
  <xr:revisionPtr revIDLastSave="26" documentId="8_{9941AF19-05E9-432E-89EA-DF8A868F6895}" xr6:coauthVersionLast="47" xr6:coauthVersionMax="47" xr10:uidLastSave="{A4CF5A1B-B872-4D0E-88BD-D7AC59F1BBC4}"/>
  <workbookProtection workbookAlgorithmName="SHA-512" workbookHashValue="UmHQUI9zn0q+D/8GtHVpzFJp9b8LyPHrwavjLQzHOzhKlPaUaGrqOloo+LnD82j7ZrjyqMJUU8mdSQjtBu35fw==" workbookSaltValue="pRFaFxaVJ3tNXO95JX1T2A==" workbookSpinCount="100000" lockStructure="1"/>
  <bookViews>
    <workbookView xWindow="-120" yWindow="-120" windowWidth="29040" windowHeight="15840" tabRatio="795" activeTab="1" xr2:uid="{00000000-000D-0000-FFFF-FFFF00000000}"/>
  </bookViews>
  <sheets>
    <sheet name="Instructions" sheetId="66" r:id="rId1"/>
    <sheet name="1. Information Sheet" sheetId="5" r:id="rId2"/>
    <sheet name="List" sheetId="6" state="hidden" r:id="rId3"/>
    <sheet name="1595 Analysis" sheetId="4" state="hidden" r:id="rId4"/>
    <sheet name="2015 or pre-2015(1)" sheetId="69" state="hidden" r:id="rId5"/>
    <sheet name="2015 or pre-2015(2)" sheetId="70" state="hidden" r:id="rId6"/>
    <sheet name="2015 or pre-2015(3)" sheetId="71" state="hidden" r:id="rId7"/>
    <sheet name="2015 or pre-2015(4)" sheetId="72" state="hidden" r:id="rId8"/>
    <sheet name="1595 2016" sheetId="67" state="hidden" r:id="rId9"/>
    <sheet name="1595 2017" sheetId="58" state="hidden" r:id="rId10"/>
    <sheet name="1595 2019" sheetId="68" r:id="rId11"/>
    <sheet name="Classes" sheetId="12" state="hidden" r:id="rId12"/>
  </sheets>
  <externalReferences>
    <externalReference r:id="rId13"/>
  </externalReferences>
  <definedNames>
    <definedName name="_xlnm._FilterDatabase" localSheetId="2" hidden="1">List!$A$1:$A$73</definedName>
    <definedName name="ListOfLDC" localSheetId="0">OFFSET([1]List!$A$1,0,0,COUNTA([1]List!$A:$A),1)</definedName>
    <definedName name="ListOfLDC">OFFSET(List!$A$2,0,0,COUNTA(List!$A:$A),1)</definedName>
    <definedName name="_xlnm.Print_Area" localSheetId="0">Instructions!$A$1:$O$22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68" l="1"/>
  <c r="E13" i="68" l="1"/>
  <c r="D13" i="68"/>
  <c r="J239" i="68"/>
  <c r="J238" i="68"/>
  <c r="D233" i="68"/>
  <c r="G232" i="68"/>
  <c r="I232" i="68" s="1"/>
  <c r="J232" i="68" s="1"/>
  <c r="K232" i="68" s="1"/>
  <c r="F232" i="68"/>
  <c r="I231" i="68"/>
  <c r="G231" i="68"/>
  <c r="F231" i="68"/>
  <c r="J231" i="68" s="1"/>
  <c r="K231" i="68" s="1"/>
  <c r="G230" i="68"/>
  <c r="I230" i="68" s="1"/>
  <c r="J230" i="68" s="1"/>
  <c r="K230" i="68" s="1"/>
  <c r="F230" i="68"/>
  <c r="I229" i="68"/>
  <c r="G229" i="68"/>
  <c r="F229" i="68"/>
  <c r="J229" i="68" s="1"/>
  <c r="K229" i="68" s="1"/>
  <c r="G228" i="68"/>
  <c r="I228" i="68" s="1"/>
  <c r="F228" i="68"/>
  <c r="G227" i="68"/>
  <c r="I227" i="68" s="1"/>
  <c r="F227" i="68"/>
  <c r="G226" i="68"/>
  <c r="I226" i="68" s="1"/>
  <c r="J226" i="68" s="1"/>
  <c r="K226" i="68" s="1"/>
  <c r="F226" i="68"/>
  <c r="G225" i="68"/>
  <c r="I225" i="68" s="1"/>
  <c r="F225" i="68"/>
  <c r="G224" i="68"/>
  <c r="I224" i="68" s="1"/>
  <c r="F224" i="68"/>
  <c r="G223" i="68"/>
  <c r="I223" i="68" s="1"/>
  <c r="F223" i="68"/>
  <c r="I222" i="68"/>
  <c r="G222" i="68"/>
  <c r="F222" i="68"/>
  <c r="G221" i="68"/>
  <c r="I221" i="68" s="1"/>
  <c r="F221" i="68"/>
  <c r="G220" i="68"/>
  <c r="I220" i="68" s="1"/>
  <c r="F220" i="68"/>
  <c r="J220" i="68" s="1"/>
  <c r="K220" i="68" s="1"/>
  <c r="G219" i="68"/>
  <c r="I219" i="68" s="1"/>
  <c r="J219" i="68" s="1"/>
  <c r="K219" i="68" s="1"/>
  <c r="F219" i="68"/>
  <c r="G218" i="68"/>
  <c r="I218" i="68" s="1"/>
  <c r="J218" i="68" s="1"/>
  <c r="K218" i="68" s="1"/>
  <c r="F218" i="68"/>
  <c r="G217" i="68"/>
  <c r="I217" i="68" s="1"/>
  <c r="F217" i="68"/>
  <c r="G216" i="68"/>
  <c r="I216" i="68" s="1"/>
  <c r="F216" i="68"/>
  <c r="I215" i="68"/>
  <c r="G215" i="68"/>
  <c r="F215" i="68"/>
  <c r="J215" i="68" s="1"/>
  <c r="K215" i="68" s="1"/>
  <c r="G214" i="68"/>
  <c r="I214" i="68" s="1"/>
  <c r="J214" i="68" s="1"/>
  <c r="K214" i="68" s="1"/>
  <c r="F214" i="68"/>
  <c r="G213" i="68"/>
  <c r="I213" i="68" s="1"/>
  <c r="F213" i="68"/>
  <c r="D204" i="68"/>
  <c r="I203" i="68"/>
  <c r="G203" i="68"/>
  <c r="F203" i="68"/>
  <c r="J203" i="68" s="1"/>
  <c r="K203" i="68" s="1"/>
  <c r="G202" i="68"/>
  <c r="I202" i="68" s="1"/>
  <c r="F202" i="68"/>
  <c r="G201" i="68"/>
  <c r="I201" i="68" s="1"/>
  <c r="F201" i="68"/>
  <c r="G200" i="68"/>
  <c r="I200" i="68" s="1"/>
  <c r="F200" i="68"/>
  <c r="G199" i="68"/>
  <c r="I199" i="68" s="1"/>
  <c r="F199" i="68"/>
  <c r="G198" i="68"/>
  <c r="I198" i="68" s="1"/>
  <c r="F198" i="68"/>
  <c r="G197" i="68"/>
  <c r="I197" i="68" s="1"/>
  <c r="F197" i="68"/>
  <c r="I196" i="68"/>
  <c r="G196" i="68"/>
  <c r="F196" i="68"/>
  <c r="G195" i="68"/>
  <c r="I195" i="68" s="1"/>
  <c r="F195" i="68"/>
  <c r="G194" i="68"/>
  <c r="I194" i="68" s="1"/>
  <c r="F194" i="68"/>
  <c r="G193" i="68"/>
  <c r="I193" i="68" s="1"/>
  <c r="J193" i="68" s="1"/>
  <c r="K193" i="68" s="1"/>
  <c r="F193" i="68"/>
  <c r="G192" i="68"/>
  <c r="I192" i="68" s="1"/>
  <c r="J192" i="68" s="1"/>
  <c r="K192" i="68" s="1"/>
  <c r="F192" i="68"/>
  <c r="G191" i="68"/>
  <c r="I191" i="68" s="1"/>
  <c r="F191" i="68"/>
  <c r="G190" i="68"/>
  <c r="I190" i="68" s="1"/>
  <c r="J190" i="68" s="1"/>
  <c r="K190" i="68" s="1"/>
  <c r="F190" i="68"/>
  <c r="I189" i="68"/>
  <c r="G189" i="68"/>
  <c r="F189" i="68"/>
  <c r="J189" i="68" s="1"/>
  <c r="K189" i="68" s="1"/>
  <c r="G188" i="68"/>
  <c r="I188" i="68" s="1"/>
  <c r="J188" i="68" s="1"/>
  <c r="K188" i="68" s="1"/>
  <c r="F188" i="68"/>
  <c r="I187" i="68"/>
  <c r="G187" i="68"/>
  <c r="F187" i="68"/>
  <c r="G186" i="68"/>
  <c r="I186" i="68" s="1"/>
  <c r="F186" i="68"/>
  <c r="G185" i="68"/>
  <c r="I185" i="68" s="1"/>
  <c r="F185" i="68"/>
  <c r="G184" i="68"/>
  <c r="I184" i="68" s="1"/>
  <c r="F184" i="68"/>
  <c r="D175" i="68"/>
  <c r="G174" i="68"/>
  <c r="I174" i="68" s="1"/>
  <c r="J174" i="68" s="1"/>
  <c r="K174" i="68" s="1"/>
  <c r="F174" i="68"/>
  <c r="G173" i="68"/>
  <c r="I173" i="68" s="1"/>
  <c r="F173" i="68"/>
  <c r="G172" i="68"/>
  <c r="I172" i="68" s="1"/>
  <c r="J172" i="68" s="1"/>
  <c r="K172" i="68" s="1"/>
  <c r="F172" i="68"/>
  <c r="G171" i="68"/>
  <c r="I171" i="68" s="1"/>
  <c r="F171" i="68"/>
  <c r="G170" i="68"/>
  <c r="I170" i="68" s="1"/>
  <c r="J170" i="68" s="1"/>
  <c r="K170" i="68" s="1"/>
  <c r="F170" i="68"/>
  <c r="I169" i="68"/>
  <c r="G169" i="68"/>
  <c r="F169" i="68"/>
  <c r="G168" i="68"/>
  <c r="I168" i="68" s="1"/>
  <c r="F168" i="68"/>
  <c r="G167" i="68"/>
  <c r="I167" i="68" s="1"/>
  <c r="F167" i="68"/>
  <c r="G166" i="68"/>
  <c r="I166" i="68" s="1"/>
  <c r="F166" i="68"/>
  <c r="G165" i="68"/>
  <c r="I165" i="68" s="1"/>
  <c r="F165" i="68"/>
  <c r="G164" i="68"/>
  <c r="I164" i="68" s="1"/>
  <c r="F164" i="68"/>
  <c r="G163" i="68"/>
  <c r="I163" i="68" s="1"/>
  <c r="F163" i="68"/>
  <c r="I162" i="68"/>
  <c r="J162" i="68" s="1"/>
  <c r="K162" i="68" s="1"/>
  <c r="G162" i="68"/>
  <c r="F162" i="68"/>
  <c r="G161" i="68"/>
  <c r="I161" i="68" s="1"/>
  <c r="F161" i="68"/>
  <c r="G160" i="68"/>
  <c r="I160" i="68" s="1"/>
  <c r="F160" i="68"/>
  <c r="G159" i="68"/>
  <c r="I159" i="68" s="1"/>
  <c r="J159" i="68" s="1"/>
  <c r="K159" i="68" s="1"/>
  <c r="F159" i="68"/>
  <c r="G158" i="68"/>
  <c r="I158" i="68" s="1"/>
  <c r="F158" i="68"/>
  <c r="G157" i="68"/>
  <c r="I157" i="68" s="1"/>
  <c r="F157" i="68"/>
  <c r="G156" i="68"/>
  <c r="I156" i="68" s="1"/>
  <c r="J156" i="68" s="1"/>
  <c r="K156" i="68" s="1"/>
  <c r="F156" i="68"/>
  <c r="I155" i="68"/>
  <c r="G155" i="68"/>
  <c r="F155" i="68"/>
  <c r="D146" i="68"/>
  <c r="I145" i="68"/>
  <c r="G145" i="68"/>
  <c r="F145" i="68"/>
  <c r="J145" i="68" s="1"/>
  <c r="K145" i="68" s="1"/>
  <c r="G144" i="68"/>
  <c r="I144" i="68" s="1"/>
  <c r="J144" i="68" s="1"/>
  <c r="K144" i="68" s="1"/>
  <c r="F144" i="68"/>
  <c r="G143" i="68"/>
  <c r="I143" i="68" s="1"/>
  <c r="F143" i="68"/>
  <c r="G142" i="68"/>
  <c r="I142" i="68" s="1"/>
  <c r="F142" i="68"/>
  <c r="G141" i="68"/>
  <c r="I141" i="68" s="1"/>
  <c r="F141" i="68"/>
  <c r="G140" i="68"/>
  <c r="I140" i="68" s="1"/>
  <c r="J140" i="68" s="1"/>
  <c r="K140" i="68" s="1"/>
  <c r="F140" i="68"/>
  <c r="G139" i="68"/>
  <c r="I139" i="68" s="1"/>
  <c r="F139" i="68"/>
  <c r="G138" i="68"/>
  <c r="I138" i="68" s="1"/>
  <c r="F138" i="68"/>
  <c r="G137" i="68"/>
  <c r="I137" i="68" s="1"/>
  <c r="F137" i="68"/>
  <c r="G136" i="68"/>
  <c r="I136" i="68" s="1"/>
  <c r="J136" i="68" s="1"/>
  <c r="K136" i="68" s="1"/>
  <c r="F136" i="68"/>
  <c r="G135" i="68"/>
  <c r="I135" i="68" s="1"/>
  <c r="F135" i="68"/>
  <c r="G134" i="68"/>
  <c r="I134" i="68" s="1"/>
  <c r="F134" i="68"/>
  <c r="G133" i="68"/>
  <c r="I133" i="68" s="1"/>
  <c r="F133" i="68"/>
  <c r="G132" i="68"/>
  <c r="I132" i="68" s="1"/>
  <c r="J132" i="68" s="1"/>
  <c r="K132" i="68" s="1"/>
  <c r="F132" i="68"/>
  <c r="G131" i="68"/>
  <c r="I131" i="68" s="1"/>
  <c r="F131" i="68"/>
  <c r="G130" i="68"/>
  <c r="I130" i="68" s="1"/>
  <c r="J130" i="68" s="1"/>
  <c r="K130" i="68" s="1"/>
  <c r="F130" i="68"/>
  <c r="G129" i="68"/>
  <c r="I129" i="68" s="1"/>
  <c r="F129" i="68"/>
  <c r="G128" i="68"/>
  <c r="I128" i="68" s="1"/>
  <c r="J128" i="68" s="1"/>
  <c r="K128" i="68" s="1"/>
  <c r="F128" i="68"/>
  <c r="I127" i="68"/>
  <c r="G127" i="68"/>
  <c r="F127" i="68"/>
  <c r="G126" i="68"/>
  <c r="I126" i="68" s="1"/>
  <c r="F126" i="68"/>
  <c r="D117" i="68"/>
  <c r="G116" i="68"/>
  <c r="I116" i="68" s="1"/>
  <c r="F116" i="68"/>
  <c r="G115" i="68"/>
  <c r="I115" i="68" s="1"/>
  <c r="J115" i="68" s="1"/>
  <c r="K115" i="68" s="1"/>
  <c r="F115" i="68"/>
  <c r="G114" i="68"/>
  <c r="I114" i="68" s="1"/>
  <c r="J114" i="68" s="1"/>
  <c r="K114" i="68" s="1"/>
  <c r="F114" i="68"/>
  <c r="G113" i="68"/>
  <c r="I113" i="68" s="1"/>
  <c r="F113" i="68"/>
  <c r="G112" i="68"/>
  <c r="I112" i="68" s="1"/>
  <c r="J112" i="68" s="1"/>
  <c r="K112" i="68" s="1"/>
  <c r="F112" i="68"/>
  <c r="I111" i="68"/>
  <c r="G111" i="68"/>
  <c r="F111" i="68"/>
  <c r="J111" i="68" s="1"/>
  <c r="K111" i="68" s="1"/>
  <c r="G110" i="68"/>
  <c r="I110" i="68" s="1"/>
  <c r="J110" i="68" s="1"/>
  <c r="K110" i="68" s="1"/>
  <c r="F110" i="68"/>
  <c r="I109" i="68"/>
  <c r="G109" i="68"/>
  <c r="F109" i="68"/>
  <c r="G108" i="68"/>
  <c r="I108" i="68" s="1"/>
  <c r="F108" i="68"/>
  <c r="J108" i="68" s="1"/>
  <c r="K108" i="68" s="1"/>
  <c r="G107" i="68"/>
  <c r="I107" i="68" s="1"/>
  <c r="F107" i="68"/>
  <c r="G106" i="68"/>
  <c r="I106" i="68" s="1"/>
  <c r="F106" i="68"/>
  <c r="G105" i="68"/>
  <c r="I105" i="68" s="1"/>
  <c r="F105" i="68"/>
  <c r="G104" i="68"/>
  <c r="I104" i="68" s="1"/>
  <c r="F104" i="68"/>
  <c r="G103" i="68"/>
  <c r="I103" i="68" s="1"/>
  <c r="F103" i="68"/>
  <c r="I102" i="68"/>
  <c r="J102" i="68" s="1"/>
  <c r="K102" i="68" s="1"/>
  <c r="G102" i="68"/>
  <c r="F102" i="68"/>
  <c r="G101" i="68"/>
  <c r="I101" i="68" s="1"/>
  <c r="F101" i="68"/>
  <c r="G100" i="68"/>
  <c r="I100" i="68" s="1"/>
  <c r="F100" i="68"/>
  <c r="G99" i="68"/>
  <c r="I99" i="68" s="1"/>
  <c r="J99" i="68" s="1"/>
  <c r="K99" i="68" s="1"/>
  <c r="F99" i="68"/>
  <c r="G98" i="68"/>
  <c r="I98" i="68" s="1"/>
  <c r="J98" i="68" s="1"/>
  <c r="K98" i="68" s="1"/>
  <c r="F98" i="68"/>
  <c r="G97" i="68"/>
  <c r="I97" i="68" s="1"/>
  <c r="F97" i="68"/>
  <c r="D88" i="68"/>
  <c r="G87" i="68"/>
  <c r="I87" i="68" s="1"/>
  <c r="F87" i="68"/>
  <c r="G86" i="68"/>
  <c r="I86" i="68" s="1"/>
  <c r="J86" i="68" s="1"/>
  <c r="K86" i="68" s="1"/>
  <c r="F86" i="68"/>
  <c r="G85" i="68"/>
  <c r="I85" i="68" s="1"/>
  <c r="F85" i="68"/>
  <c r="I84" i="68"/>
  <c r="J84" i="68" s="1"/>
  <c r="K84" i="68" s="1"/>
  <c r="G84" i="68"/>
  <c r="F84" i="68"/>
  <c r="I83" i="68"/>
  <c r="G83" i="68"/>
  <c r="F83" i="68"/>
  <c r="G82" i="68"/>
  <c r="I82" i="68" s="1"/>
  <c r="F82" i="68"/>
  <c r="G81" i="68"/>
  <c r="I81" i="68" s="1"/>
  <c r="J81" i="68" s="1"/>
  <c r="K81" i="68" s="1"/>
  <c r="F81" i="68"/>
  <c r="G80" i="68"/>
  <c r="I80" i="68" s="1"/>
  <c r="J80" i="68" s="1"/>
  <c r="K80" i="68" s="1"/>
  <c r="F80" i="68"/>
  <c r="G79" i="68"/>
  <c r="I79" i="68" s="1"/>
  <c r="F79" i="68"/>
  <c r="G78" i="68"/>
  <c r="I78" i="68" s="1"/>
  <c r="J78" i="68" s="1"/>
  <c r="K78" i="68" s="1"/>
  <c r="F78" i="68"/>
  <c r="I77" i="68"/>
  <c r="G77" i="68"/>
  <c r="F77" i="68"/>
  <c r="J77" i="68" s="1"/>
  <c r="K77" i="68" s="1"/>
  <c r="I76" i="68"/>
  <c r="J76" i="68" s="1"/>
  <c r="K76" i="68" s="1"/>
  <c r="G76" i="68"/>
  <c r="F76" i="68"/>
  <c r="I75" i="68"/>
  <c r="G75" i="68"/>
  <c r="F75" i="68"/>
  <c r="J75" i="68" s="1"/>
  <c r="K75" i="68" s="1"/>
  <c r="G74" i="68"/>
  <c r="I74" i="68" s="1"/>
  <c r="F74" i="68"/>
  <c r="G73" i="68"/>
  <c r="I73" i="68" s="1"/>
  <c r="J73" i="68" s="1"/>
  <c r="K73" i="68" s="1"/>
  <c r="F73" i="68"/>
  <c r="G72" i="68"/>
  <c r="I72" i="68" s="1"/>
  <c r="F72" i="68"/>
  <c r="G71" i="68"/>
  <c r="I71" i="68" s="1"/>
  <c r="F71" i="68"/>
  <c r="G70" i="68"/>
  <c r="I70" i="68" s="1"/>
  <c r="F70" i="68"/>
  <c r="I69" i="68"/>
  <c r="G69" i="68"/>
  <c r="F69" i="68"/>
  <c r="I68" i="68"/>
  <c r="G68" i="68"/>
  <c r="F68" i="68"/>
  <c r="D59" i="68"/>
  <c r="I58" i="68"/>
  <c r="J58" i="68" s="1"/>
  <c r="K58" i="68" s="1"/>
  <c r="G58" i="68"/>
  <c r="F58" i="68"/>
  <c r="G57" i="68"/>
  <c r="I57" i="68" s="1"/>
  <c r="F57" i="68"/>
  <c r="G56" i="68"/>
  <c r="I56" i="68" s="1"/>
  <c r="F56" i="68"/>
  <c r="G55" i="68"/>
  <c r="I55" i="68" s="1"/>
  <c r="J55" i="68" s="1"/>
  <c r="K55" i="68" s="1"/>
  <c r="F55" i="68"/>
  <c r="G54" i="68"/>
  <c r="I54" i="68" s="1"/>
  <c r="J54" i="68" s="1"/>
  <c r="K54" i="68" s="1"/>
  <c r="F54" i="68"/>
  <c r="G53" i="68"/>
  <c r="I53" i="68" s="1"/>
  <c r="F53" i="68"/>
  <c r="G52" i="68"/>
  <c r="I52" i="68" s="1"/>
  <c r="J52" i="68" s="1"/>
  <c r="K52" i="68" s="1"/>
  <c r="F52" i="68"/>
  <c r="I51" i="68"/>
  <c r="G51" i="68"/>
  <c r="F51" i="68"/>
  <c r="G50" i="68"/>
  <c r="I50" i="68" s="1"/>
  <c r="J50" i="68" s="1"/>
  <c r="K50" i="68" s="1"/>
  <c r="F50" i="68"/>
  <c r="I49" i="68"/>
  <c r="G49" i="68"/>
  <c r="F49" i="68"/>
  <c r="J49" i="68" s="1"/>
  <c r="K49" i="68" s="1"/>
  <c r="G48" i="68"/>
  <c r="I48" i="68" s="1"/>
  <c r="F48" i="68"/>
  <c r="J48" i="68" s="1"/>
  <c r="K48" i="68" s="1"/>
  <c r="G47" i="68"/>
  <c r="I47" i="68" s="1"/>
  <c r="F47" i="68"/>
  <c r="G46" i="68"/>
  <c r="I46" i="68" s="1"/>
  <c r="J46" i="68" s="1"/>
  <c r="K46" i="68" s="1"/>
  <c r="F46" i="68"/>
  <c r="G45" i="68"/>
  <c r="I45" i="68" s="1"/>
  <c r="F45" i="68"/>
  <c r="G44" i="68"/>
  <c r="I44" i="68" s="1"/>
  <c r="F44" i="68"/>
  <c r="G43" i="68"/>
  <c r="I43" i="68" s="1"/>
  <c r="F43" i="68"/>
  <c r="I42" i="68"/>
  <c r="G42" i="68"/>
  <c r="F42" i="68"/>
  <c r="G41" i="68"/>
  <c r="I41" i="68" s="1"/>
  <c r="F41" i="68"/>
  <c r="G40" i="68"/>
  <c r="I40" i="68" s="1"/>
  <c r="F40" i="68"/>
  <c r="G39" i="68"/>
  <c r="I39" i="68" s="1"/>
  <c r="J39" i="68" s="1"/>
  <c r="F39" i="68"/>
  <c r="I15" i="68"/>
  <c r="G15" i="68"/>
  <c r="E15" i="68"/>
  <c r="D15" i="68"/>
  <c r="F14" i="68"/>
  <c r="H14" i="68" s="1"/>
  <c r="J14" i="68" s="1"/>
  <c r="F13" i="68"/>
  <c r="J239" i="58"/>
  <c r="J238" i="58"/>
  <c r="D233" i="58"/>
  <c r="G232" i="58"/>
  <c r="I232" i="58" s="1"/>
  <c r="F232" i="58"/>
  <c r="I231" i="58"/>
  <c r="G231" i="58"/>
  <c r="F231" i="58"/>
  <c r="G230" i="58"/>
  <c r="I230" i="58" s="1"/>
  <c r="J230" i="58" s="1"/>
  <c r="K230" i="58" s="1"/>
  <c r="F230" i="58"/>
  <c r="G229" i="58"/>
  <c r="I229" i="58" s="1"/>
  <c r="F229" i="58"/>
  <c r="G228" i="58"/>
  <c r="I228" i="58" s="1"/>
  <c r="J228" i="58" s="1"/>
  <c r="K228" i="58" s="1"/>
  <c r="F228" i="58"/>
  <c r="J227" i="58"/>
  <c r="K227" i="58" s="1"/>
  <c r="I227" i="58"/>
  <c r="G227" i="58"/>
  <c r="F227" i="58"/>
  <c r="G226" i="58"/>
  <c r="I226" i="58" s="1"/>
  <c r="F226" i="58"/>
  <c r="J226" i="58" s="1"/>
  <c r="K226" i="58" s="1"/>
  <c r="G225" i="58"/>
  <c r="I225" i="58" s="1"/>
  <c r="F225" i="58"/>
  <c r="G224" i="58"/>
  <c r="I224" i="58" s="1"/>
  <c r="F224" i="58"/>
  <c r="J224" i="58" s="1"/>
  <c r="K224" i="58" s="1"/>
  <c r="I223" i="58"/>
  <c r="G223" i="58"/>
  <c r="F223" i="58"/>
  <c r="G222" i="58"/>
  <c r="I222" i="58" s="1"/>
  <c r="J222" i="58" s="1"/>
  <c r="K222" i="58" s="1"/>
  <c r="F222" i="58"/>
  <c r="G221" i="58"/>
  <c r="I221" i="58" s="1"/>
  <c r="F221" i="58"/>
  <c r="G220" i="58"/>
  <c r="I220" i="58" s="1"/>
  <c r="J220" i="58" s="1"/>
  <c r="K220" i="58" s="1"/>
  <c r="F220" i="58"/>
  <c r="J219" i="58"/>
  <c r="K219" i="58" s="1"/>
  <c r="I219" i="58"/>
  <c r="G219" i="58"/>
  <c r="F219" i="58"/>
  <c r="G218" i="58"/>
  <c r="I218" i="58" s="1"/>
  <c r="F218" i="58"/>
  <c r="J218" i="58" s="1"/>
  <c r="K218" i="58" s="1"/>
  <c r="G217" i="58"/>
  <c r="I217" i="58" s="1"/>
  <c r="F217" i="58"/>
  <c r="G216" i="58"/>
  <c r="I216" i="58" s="1"/>
  <c r="F216" i="58"/>
  <c r="J216" i="58" s="1"/>
  <c r="K216" i="58" s="1"/>
  <c r="I215" i="58"/>
  <c r="G215" i="58"/>
  <c r="F215" i="58"/>
  <c r="G214" i="58"/>
  <c r="I214" i="58" s="1"/>
  <c r="J214" i="58" s="1"/>
  <c r="K214" i="58" s="1"/>
  <c r="F214" i="58"/>
  <c r="G213" i="58"/>
  <c r="I213" i="58" s="1"/>
  <c r="F213" i="58"/>
  <c r="D204" i="58"/>
  <c r="G203" i="58"/>
  <c r="I203" i="58" s="1"/>
  <c r="F203" i="58"/>
  <c r="G202" i="58"/>
  <c r="I202" i="58" s="1"/>
  <c r="F202" i="58"/>
  <c r="G201" i="58"/>
  <c r="I201" i="58" s="1"/>
  <c r="F201" i="58"/>
  <c r="J201" i="58" s="1"/>
  <c r="K201" i="58" s="1"/>
  <c r="G200" i="58"/>
  <c r="I200" i="58" s="1"/>
  <c r="F200" i="58"/>
  <c r="I199" i="58"/>
  <c r="G199" i="58"/>
  <c r="F199" i="58"/>
  <c r="G198" i="58"/>
  <c r="I198" i="58" s="1"/>
  <c r="F198" i="58"/>
  <c r="J198" i="58" s="1"/>
  <c r="K198" i="58" s="1"/>
  <c r="G197" i="58"/>
  <c r="I197" i="58" s="1"/>
  <c r="F197" i="58"/>
  <c r="G196" i="58"/>
  <c r="I196" i="58" s="1"/>
  <c r="J196" i="58" s="1"/>
  <c r="K196" i="58" s="1"/>
  <c r="F196" i="58"/>
  <c r="G195" i="58"/>
  <c r="I195" i="58" s="1"/>
  <c r="F195" i="58"/>
  <c r="G194" i="58"/>
  <c r="I194" i="58" s="1"/>
  <c r="F194" i="58"/>
  <c r="G193" i="58"/>
  <c r="I193" i="58" s="1"/>
  <c r="F193" i="58"/>
  <c r="G192" i="58"/>
  <c r="I192" i="58" s="1"/>
  <c r="F192" i="58"/>
  <c r="I191" i="58"/>
  <c r="G191" i="58"/>
  <c r="F191" i="58"/>
  <c r="G190" i="58"/>
  <c r="I190" i="58" s="1"/>
  <c r="F190" i="58"/>
  <c r="J190" i="58" s="1"/>
  <c r="K190" i="58" s="1"/>
  <c r="G189" i="58"/>
  <c r="I189" i="58" s="1"/>
  <c r="F189" i="58"/>
  <c r="G188" i="58"/>
  <c r="I188" i="58" s="1"/>
  <c r="J188" i="58" s="1"/>
  <c r="K188" i="58" s="1"/>
  <c r="F188" i="58"/>
  <c r="G187" i="58"/>
  <c r="I187" i="58" s="1"/>
  <c r="F187" i="58"/>
  <c r="G186" i="58"/>
  <c r="I186" i="58" s="1"/>
  <c r="F186" i="58"/>
  <c r="G185" i="58"/>
  <c r="I185" i="58" s="1"/>
  <c r="F185" i="58"/>
  <c r="G184" i="58"/>
  <c r="I184" i="58" s="1"/>
  <c r="F184" i="58"/>
  <c r="D175" i="58"/>
  <c r="G174" i="58"/>
  <c r="I174" i="58" s="1"/>
  <c r="F174" i="58"/>
  <c r="I173" i="58"/>
  <c r="G173" i="58"/>
  <c r="F173" i="58"/>
  <c r="I172" i="58"/>
  <c r="G172" i="58"/>
  <c r="F172" i="58"/>
  <c r="J172" i="58" s="1"/>
  <c r="K172" i="58" s="1"/>
  <c r="G171" i="58"/>
  <c r="I171" i="58" s="1"/>
  <c r="F171" i="58"/>
  <c r="G170" i="58"/>
  <c r="I170" i="58" s="1"/>
  <c r="J170" i="58" s="1"/>
  <c r="K170" i="58" s="1"/>
  <c r="F170" i="58"/>
  <c r="I169" i="58"/>
  <c r="G169" i="58"/>
  <c r="F169" i="58"/>
  <c r="J169" i="58" s="1"/>
  <c r="K169" i="58" s="1"/>
  <c r="G168" i="58"/>
  <c r="I168" i="58" s="1"/>
  <c r="F168" i="58"/>
  <c r="G167" i="58"/>
  <c r="I167" i="58" s="1"/>
  <c r="J167" i="58" s="1"/>
  <c r="K167" i="58" s="1"/>
  <c r="F167" i="58"/>
  <c r="G166" i="58"/>
  <c r="I166" i="58" s="1"/>
  <c r="F166" i="58"/>
  <c r="I165" i="58"/>
  <c r="G165" i="58"/>
  <c r="F165" i="58"/>
  <c r="I164" i="58"/>
  <c r="G164" i="58"/>
  <c r="F164" i="58"/>
  <c r="J164" i="58" s="1"/>
  <c r="K164" i="58" s="1"/>
  <c r="G163" i="58"/>
  <c r="I163" i="58" s="1"/>
  <c r="F163" i="58"/>
  <c r="G162" i="58"/>
  <c r="I162" i="58" s="1"/>
  <c r="J162" i="58" s="1"/>
  <c r="K162" i="58" s="1"/>
  <c r="F162" i="58"/>
  <c r="I161" i="58"/>
  <c r="G161" i="58"/>
  <c r="F161" i="58"/>
  <c r="J161" i="58" s="1"/>
  <c r="K161" i="58" s="1"/>
  <c r="G160" i="58"/>
  <c r="I160" i="58" s="1"/>
  <c r="F160" i="58"/>
  <c r="G159" i="58"/>
  <c r="I159" i="58" s="1"/>
  <c r="J159" i="58" s="1"/>
  <c r="K159" i="58" s="1"/>
  <c r="F159" i="58"/>
  <c r="G158" i="58"/>
  <c r="I158" i="58" s="1"/>
  <c r="F158" i="58"/>
  <c r="I157" i="58"/>
  <c r="G157" i="58"/>
  <c r="F157" i="58"/>
  <c r="I156" i="58"/>
  <c r="G156" i="58"/>
  <c r="F156" i="58"/>
  <c r="J156" i="58" s="1"/>
  <c r="K156" i="58" s="1"/>
  <c r="G155" i="58"/>
  <c r="I155" i="58" s="1"/>
  <c r="F155" i="58"/>
  <c r="D146" i="58"/>
  <c r="G145" i="58"/>
  <c r="I145" i="58" s="1"/>
  <c r="F145" i="58"/>
  <c r="G144" i="58"/>
  <c r="I144" i="58" s="1"/>
  <c r="J144" i="58" s="1"/>
  <c r="K144" i="58" s="1"/>
  <c r="F144" i="58"/>
  <c r="I143" i="58"/>
  <c r="G143" i="58"/>
  <c r="F143" i="58"/>
  <c r="G142" i="58"/>
  <c r="I142" i="58" s="1"/>
  <c r="J142" i="58" s="1"/>
  <c r="K142" i="58" s="1"/>
  <c r="F142" i="58"/>
  <c r="G141" i="58"/>
  <c r="I141" i="58" s="1"/>
  <c r="J141" i="58" s="1"/>
  <c r="K141" i="58" s="1"/>
  <c r="F141" i="58"/>
  <c r="G140" i="58"/>
  <c r="I140" i="58" s="1"/>
  <c r="F140" i="58"/>
  <c r="J140" i="58" s="1"/>
  <c r="K140" i="58" s="1"/>
  <c r="G139" i="58"/>
  <c r="I139" i="58" s="1"/>
  <c r="F139" i="58"/>
  <c r="I138" i="58"/>
  <c r="G138" i="58"/>
  <c r="F138" i="58"/>
  <c r="J138" i="58" s="1"/>
  <c r="K138" i="58" s="1"/>
  <c r="I137" i="58"/>
  <c r="G137" i="58"/>
  <c r="F137" i="58"/>
  <c r="G136" i="58"/>
  <c r="I136" i="58" s="1"/>
  <c r="J136" i="58" s="1"/>
  <c r="K136" i="58" s="1"/>
  <c r="F136" i="58"/>
  <c r="I135" i="58"/>
  <c r="G135" i="58"/>
  <c r="F135" i="58"/>
  <c r="G134" i="58"/>
  <c r="I134" i="58" s="1"/>
  <c r="J134" i="58" s="1"/>
  <c r="K134" i="58" s="1"/>
  <c r="F134" i="58"/>
  <c r="G133" i="58"/>
  <c r="I133" i="58" s="1"/>
  <c r="J133" i="58" s="1"/>
  <c r="K133" i="58" s="1"/>
  <c r="F133" i="58"/>
  <c r="G132" i="58"/>
  <c r="I132" i="58" s="1"/>
  <c r="F132" i="58"/>
  <c r="J132" i="58" s="1"/>
  <c r="K132" i="58" s="1"/>
  <c r="G131" i="58"/>
  <c r="I131" i="58" s="1"/>
  <c r="F131" i="58"/>
  <c r="I130" i="58"/>
  <c r="G130" i="58"/>
  <c r="F130" i="58"/>
  <c r="J130" i="58" s="1"/>
  <c r="K130" i="58" s="1"/>
  <c r="I129" i="58"/>
  <c r="G129" i="58"/>
  <c r="F129" i="58"/>
  <c r="G128" i="58"/>
  <c r="I128" i="58" s="1"/>
  <c r="J128" i="58" s="1"/>
  <c r="K128" i="58" s="1"/>
  <c r="F128" i="58"/>
  <c r="I127" i="58"/>
  <c r="G127" i="58"/>
  <c r="F127" i="58"/>
  <c r="G126" i="58"/>
  <c r="I126" i="58" s="1"/>
  <c r="J126" i="58" s="1"/>
  <c r="F126" i="58"/>
  <c r="D117" i="58"/>
  <c r="G116" i="58"/>
  <c r="I116" i="58" s="1"/>
  <c r="J116" i="58" s="1"/>
  <c r="K116" i="58" s="1"/>
  <c r="F116" i="58"/>
  <c r="I115" i="58"/>
  <c r="J115" i="58" s="1"/>
  <c r="K115" i="58" s="1"/>
  <c r="G115" i="58"/>
  <c r="F115" i="58"/>
  <c r="G114" i="58"/>
  <c r="I114" i="58" s="1"/>
  <c r="F114" i="58"/>
  <c r="G113" i="58"/>
  <c r="I113" i="58" s="1"/>
  <c r="F113" i="58"/>
  <c r="I112" i="58"/>
  <c r="G112" i="58"/>
  <c r="F112" i="58"/>
  <c r="J112" i="58" s="1"/>
  <c r="K112" i="58" s="1"/>
  <c r="I111" i="58"/>
  <c r="G111" i="58"/>
  <c r="F111" i="58"/>
  <c r="J111" i="58" s="1"/>
  <c r="K111" i="58" s="1"/>
  <c r="G110" i="58"/>
  <c r="I110" i="58" s="1"/>
  <c r="F110" i="58"/>
  <c r="I109" i="58"/>
  <c r="G109" i="58"/>
  <c r="F109" i="58"/>
  <c r="J109" i="58" s="1"/>
  <c r="K109" i="58" s="1"/>
  <c r="G108" i="58"/>
  <c r="I108" i="58" s="1"/>
  <c r="J108" i="58" s="1"/>
  <c r="K108" i="58" s="1"/>
  <c r="F108" i="58"/>
  <c r="I107" i="58"/>
  <c r="J107" i="58" s="1"/>
  <c r="K107" i="58" s="1"/>
  <c r="G107" i="58"/>
  <c r="F107" i="58"/>
  <c r="G106" i="58"/>
  <c r="I106" i="58" s="1"/>
  <c r="F106" i="58"/>
  <c r="G105" i="58"/>
  <c r="I105" i="58" s="1"/>
  <c r="F105" i="58"/>
  <c r="I104" i="58"/>
  <c r="G104" i="58"/>
  <c r="F104" i="58"/>
  <c r="J104" i="58" s="1"/>
  <c r="K104" i="58" s="1"/>
  <c r="I103" i="58"/>
  <c r="G103" i="58"/>
  <c r="F103" i="58"/>
  <c r="J103" i="58" s="1"/>
  <c r="K103" i="58" s="1"/>
  <c r="G102" i="58"/>
  <c r="I102" i="58" s="1"/>
  <c r="F102" i="58"/>
  <c r="I101" i="58"/>
  <c r="G101" i="58"/>
  <c r="F101" i="58"/>
  <c r="J101" i="58" s="1"/>
  <c r="K101" i="58" s="1"/>
  <c r="G100" i="58"/>
  <c r="I100" i="58" s="1"/>
  <c r="J100" i="58" s="1"/>
  <c r="K100" i="58" s="1"/>
  <c r="F100" i="58"/>
  <c r="I99" i="58"/>
  <c r="J99" i="58" s="1"/>
  <c r="K99" i="58" s="1"/>
  <c r="G99" i="58"/>
  <c r="F99" i="58"/>
  <c r="G98" i="58"/>
  <c r="I98" i="58" s="1"/>
  <c r="F98" i="58"/>
  <c r="G97" i="58"/>
  <c r="I97" i="58" s="1"/>
  <c r="F97" i="58"/>
  <c r="D88" i="58"/>
  <c r="G87" i="58"/>
  <c r="I87" i="58" s="1"/>
  <c r="F87" i="58"/>
  <c r="G86" i="58"/>
  <c r="I86" i="58" s="1"/>
  <c r="J86" i="58" s="1"/>
  <c r="K86" i="58" s="1"/>
  <c r="F86" i="58"/>
  <c r="I85" i="58"/>
  <c r="G85" i="58"/>
  <c r="F85" i="58"/>
  <c r="G84" i="58"/>
  <c r="I84" i="58" s="1"/>
  <c r="F84" i="58"/>
  <c r="G83" i="58"/>
  <c r="I83" i="58" s="1"/>
  <c r="F83" i="58"/>
  <c r="G82" i="58"/>
  <c r="I82" i="58" s="1"/>
  <c r="J82" i="58" s="1"/>
  <c r="K82" i="58" s="1"/>
  <c r="F82" i="58"/>
  <c r="I81" i="58"/>
  <c r="G81" i="58"/>
  <c r="F81" i="58"/>
  <c r="J81" i="58" s="1"/>
  <c r="K81" i="58" s="1"/>
  <c r="G80" i="58"/>
  <c r="I80" i="58" s="1"/>
  <c r="F80" i="58"/>
  <c r="J80" i="58" s="1"/>
  <c r="K80" i="58" s="1"/>
  <c r="G79" i="58"/>
  <c r="I79" i="58" s="1"/>
  <c r="F79" i="58"/>
  <c r="G78" i="58"/>
  <c r="I78" i="58" s="1"/>
  <c r="J78" i="58" s="1"/>
  <c r="K78" i="58" s="1"/>
  <c r="F78" i="58"/>
  <c r="I77" i="58"/>
  <c r="G77" i="58"/>
  <c r="F77" i="58"/>
  <c r="G76" i="58"/>
  <c r="I76" i="58" s="1"/>
  <c r="F76" i="58"/>
  <c r="G75" i="58"/>
  <c r="I75" i="58" s="1"/>
  <c r="F75" i="58"/>
  <c r="G74" i="58"/>
  <c r="I74" i="58" s="1"/>
  <c r="J74" i="58" s="1"/>
  <c r="K74" i="58" s="1"/>
  <c r="F74" i="58"/>
  <c r="I73" i="58"/>
  <c r="G73" i="58"/>
  <c r="F73" i="58"/>
  <c r="J73" i="58" s="1"/>
  <c r="K73" i="58" s="1"/>
  <c r="G72" i="58"/>
  <c r="I72" i="58" s="1"/>
  <c r="F72" i="58"/>
  <c r="J72" i="58" s="1"/>
  <c r="K72" i="58" s="1"/>
  <c r="G71" i="58"/>
  <c r="I71" i="58" s="1"/>
  <c r="F71" i="58"/>
  <c r="G70" i="58"/>
  <c r="I70" i="58" s="1"/>
  <c r="J70" i="58" s="1"/>
  <c r="K70" i="58" s="1"/>
  <c r="F70" i="58"/>
  <c r="I69" i="58"/>
  <c r="G69" i="58"/>
  <c r="F69" i="58"/>
  <c r="G68" i="58"/>
  <c r="I68" i="58" s="1"/>
  <c r="F68" i="58"/>
  <c r="D59" i="58"/>
  <c r="G58" i="58"/>
  <c r="I58" i="58" s="1"/>
  <c r="J58" i="58" s="1"/>
  <c r="K58" i="58" s="1"/>
  <c r="F58" i="58"/>
  <c r="G57" i="58"/>
  <c r="I57" i="58" s="1"/>
  <c r="F57" i="58"/>
  <c r="G56" i="58"/>
  <c r="I56" i="58" s="1"/>
  <c r="J56" i="58" s="1"/>
  <c r="K56" i="58" s="1"/>
  <c r="F56" i="58"/>
  <c r="K55" i="58"/>
  <c r="J55" i="58"/>
  <c r="I55" i="58"/>
  <c r="G55" i="58"/>
  <c r="F55" i="58"/>
  <c r="G54" i="58"/>
  <c r="I54" i="58" s="1"/>
  <c r="F54" i="58"/>
  <c r="J54" i="58" s="1"/>
  <c r="K54" i="58" s="1"/>
  <c r="G53" i="58"/>
  <c r="I53" i="58" s="1"/>
  <c r="F53" i="58"/>
  <c r="G52" i="58"/>
  <c r="I52" i="58" s="1"/>
  <c r="F52" i="58"/>
  <c r="J52" i="58" s="1"/>
  <c r="K52" i="58" s="1"/>
  <c r="I51" i="58"/>
  <c r="G51" i="58"/>
  <c r="F51" i="58"/>
  <c r="G50" i="58"/>
  <c r="I50" i="58" s="1"/>
  <c r="J50" i="58" s="1"/>
  <c r="K50" i="58" s="1"/>
  <c r="F50" i="58"/>
  <c r="G49" i="58"/>
  <c r="I49" i="58" s="1"/>
  <c r="F49" i="58"/>
  <c r="G48" i="58"/>
  <c r="I48" i="58" s="1"/>
  <c r="J48" i="58" s="1"/>
  <c r="K48" i="58" s="1"/>
  <c r="F48" i="58"/>
  <c r="K47" i="58"/>
  <c r="J47" i="58"/>
  <c r="I47" i="58"/>
  <c r="G47" i="58"/>
  <c r="F47" i="58"/>
  <c r="G46" i="58"/>
  <c r="I46" i="58" s="1"/>
  <c r="F46" i="58"/>
  <c r="J46" i="58" s="1"/>
  <c r="K46" i="58" s="1"/>
  <c r="G45" i="58"/>
  <c r="I45" i="58" s="1"/>
  <c r="F45" i="58"/>
  <c r="G44" i="58"/>
  <c r="I44" i="58" s="1"/>
  <c r="F44" i="58"/>
  <c r="I43" i="58"/>
  <c r="G43" i="58"/>
  <c r="F43" i="58"/>
  <c r="G42" i="58"/>
  <c r="I42" i="58" s="1"/>
  <c r="J42" i="58" s="1"/>
  <c r="K42" i="58" s="1"/>
  <c r="F42" i="58"/>
  <c r="G41" i="58"/>
  <c r="I41" i="58" s="1"/>
  <c r="F41" i="58"/>
  <c r="G40" i="58"/>
  <c r="I40" i="58" s="1"/>
  <c r="J40" i="58" s="1"/>
  <c r="K40" i="58" s="1"/>
  <c r="F40" i="58"/>
  <c r="K39" i="58"/>
  <c r="J39" i="58"/>
  <c r="I39" i="58"/>
  <c r="G39" i="58"/>
  <c r="F39" i="58"/>
  <c r="I15" i="58"/>
  <c r="G15" i="58"/>
  <c r="E15" i="58"/>
  <c r="D15" i="58"/>
  <c r="K14" i="58"/>
  <c r="L14" i="58" s="1"/>
  <c r="J14" i="58"/>
  <c r="H14" i="58"/>
  <c r="F14" i="58"/>
  <c r="L13" i="58"/>
  <c r="K13" i="58"/>
  <c r="F13" i="58"/>
  <c r="F15" i="58" s="1"/>
  <c r="J239" i="67"/>
  <c r="J238" i="67"/>
  <c r="D233" i="67"/>
  <c r="G232" i="67"/>
  <c r="I232" i="67" s="1"/>
  <c r="F232" i="67"/>
  <c r="I231" i="67"/>
  <c r="J231" i="67" s="1"/>
  <c r="K231" i="67" s="1"/>
  <c r="G231" i="67"/>
  <c r="F231" i="67"/>
  <c r="G230" i="67"/>
  <c r="I230" i="67" s="1"/>
  <c r="F230" i="67"/>
  <c r="G229" i="67"/>
  <c r="I229" i="67" s="1"/>
  <c r="F229" i="67"/>
  <c r="G228" i="67"/>
  <c r="I228" i="67" s="1"/>
  <c r="F228" i="67"/>
  <c r="J228" i="67" s="1"/>
  <c r="K228" i="67" s="1"/>
  <c r="G227" i="67"/>
  <c r="I227" i="67" s="1"/>
  <c r="F227" i="67"/>
  <c r="G226" i="67"/>
  <c r="I226" i="67" s="1"/>
  <c r="F226" i="67"/>
  <c r="G225" i="67"/>
  <c r="I225" i="67" s="1"/>
  <c r="F225" i="67"/>
  <c r="J225" i="67" s="1"/>
  <c r="K225" i="67" s="1"/>
  <c r="G224" i="67"/>
  <c r="I224" i="67" s="1"/>
  <c r="F224" i="67"/>
  <c r="J224" i="67" s="1"/>
  <c r="K224" i="67" s="1"/>
  <c r="I223" i="67"/>
  <c r="J223" i="67" s="1"/>
  <c r="K223" i="67" s="1"/>
  <c r="G223" i="67"/>
  <c r="F223" i="67"/>
  <c r="G222" i="67"/>
  <c r="I222" i="67" s="1"/>
  <c r="F222" i="67"/>
  <c r="G221" i="67"/>
  <c r="I221" i="67" s="1"/>
  <c r="F221" i="67"/>
  <c r="G220" i="67"/>
  <c r="I220" i="67" s="1"/>
  <c r="F220" i="67"/>
  <c r="G219" i="67"/>
  <c r="I219" i="67" s="1"/>
  <c r="F219" i="67"/>
  <c r="J219" i="67" s="1"/>
  <c r="K219" i="67" s="1"/>
  <c r="G218" i="67"/>
  <c r="I218" i="67" s="1"/>
  <c r="J218" i="67" s="1"/>
  <c r="K218" i="67" s="1"/>
  <c r="F218" i="67"/>
  <c r="G217" i="67"/>
  <c r="I217" i="67" s="1"/>
  <c r="F217" i="67"/>
  <c r="G216" i="67"/>
  <c r="I216" i="67" s="1"/>
  <c r="F216" i="67"/>
  <c r="G215" i="67"/>
  <c r="I215" i="67" s="1"/>
  <c r="J215" i="67" s="1"/>
  <c r="K215" i="67" s="1"/>
  <c r="F215" i="67"/>
  <c r="G214" i="67"/>
  <c r="I214" i="67" s="1"/>
  <c r="F214" i="67"/>
  <c r="I213" i="67"/>
  <c r="G213" i="67"/>
  <c r="F213" i="67"/>
  <c r="D204" i="67"/>
  <c r="I203" i="67"/>
  <c r="G203" i="67"/>
  <c r="F203" i="67"/>
  <c r="J203" i="67" s="1"/>
  <c r="K203" i="67" s="1"/>
  <c r="G202" i="67"/>
  <c r="I202" i="67" s="1"/>
  <c r="F202" i="67"/>
  <c r="G201" i="67"/>
  <c r="I201" i="67" s="1"/>
  <c r="J201" i="67" s="1"/>
  <c r="K201" i="67" s="1"/>
  <c r="F201" i="67"/>
  <c r="G200" i="67"/>
  <c r="I200" i="67" s="1"/>
  <c r="F200" i="67"/>
  <c r="G199" i="67"/>
  <c r="I199" i="67" s="1"/>
  <c r="F199" i="67"/>
  <c r="J199" i="67" s="1"/>
  <c r="K199" i="67" s="1"/>
  <c r="G198" i="67"/>
  <c r="I198" i="67" s="1"/>
  <c r="F198" i="67"/>
  <c r="I197" i="67"/>
  <c r="J197" i="67" s="1"/>
  <c r="K197" i="67" s="1"/>
  <c r="G197" i="67"/>
  <c r="F197" i="67"/>
  <c r="I196" i="67"/>
  <c r="G196" i="67"/>
  <c r="F196" i="67"/>
  <c r="J196" i="67" s="1"/>
  <c r="K196" i="67" s="1"/>
  <c r="G195" i="67"/>
  <c r="I195" i="67" s="1"/>
  <c r="F195" i="67"/>
  <c r="G194" i="67"/>
  <c r="I194" i="67" s="1"/>
  <c r="F194" i="67"/>
  <c r="J194" i="67" s="1"/>
  <c r="K194" i="67" s="1"/>
  <c r="G193" i="67"/>
  <c r="I193" i="67" s="1"/>
  <c r="J193" i="67" s="1"/>
  <c r="K193" i="67" s="1"/>
  <c r="F193" i="67"/>
  <c r="G192" i="67"/>
  <c r="I192" i="67" s="1"/>
  <c r="J192" i="67" s="1"/>
  <c r="K192" i="67" s="1"/>
  <c r="F192" i="67"/>
  <c r="G191" i="67"/>
  <c r="I191" i="67" s="1"/>
  <c r="F191" i="67"/>
  <c r="J191" i="67" s="1"/>
  <c r="K191" i="67" s="1"/>
  <c r="G190" i="67"/>
  <c r="I190" i="67" s="1"/>
  <c r="F190" i="67"/>
  <c r="I189" i="67"/>
  <c r="G189" i="67"/>
  <c r="F189" i="67"/>
  <c r="G188" i="67"/>
  <c r="I188" i="67" s="1"/>
  <c r="F188" i="67"/>
  <c r="G187" i="67"/>
  <c r="I187" i="67" s="1"/>
  <c r="F187" i="67"/>
  <c r="G186" i="67"/>
  <c r="I186" i="67" s="1"/>
  <c r="F186" i="67"/>
  <c r="J186" i="67" s="1"/>
  <c r="K186" i="67" s="1"/>
  <c r="G185" i="67"/>
  <c r="I185" i="67" s="1"/>
  <c r="F185" i="67"/>
  <c r="G184" i="67"/>
  <c r="I184" i="67" s="1"/>
  <c r="J184" i="67" s="1"/>
  <c r="F184" i="67"/>
  <c r="D175" i="67"/>
  <c r="G174" i="67"/>
  <c r="I174" i="67" s="1"/>
  <c r="J174" i="67" s="1"/>
  <c r="K174" i="67" s="1"/>
  <c r="F174" i="67"/>
  <c r="G173" i="67"/>
  <c r="I173" i="67" s="1"/>
  <c r="F173" i="67"/>
  <c r="G172" i="67"/>
  <c r="I172" i="67" s="1"/>
  <c r="F172" i="67"/>
  <c r="G171" i="67"/>
  <c r="I171" i="67" s="1"/>
  <c r="J171" i="67" s="1"/>
  <c r="K171" i="67" s="1"/>
  <c r="F171" i="67"/>
  <c r="G170" i="67"/>
  <c r="I170" i="67" s="1"/>
  <c r="F170" i="67"/>
  <c r="I169" i="67"/>
  <c r="G169" i="67"/>
  <c r="F169" i="67"/>
  <c r="G168" i="67"/>
  <c r="I168" i="67" s="1"/>
  <c r="F168" i="67"/>
  <c r="J168" i="67" s="1"/>
  <c r="K168" i="67" s="1"/>
  <c r="G167" i="67"/>
  <c r="I167" i="67" s="1"/>
  <c r="F167" i="67"/>
  <c r="G166" i="67"/>
  <c r="I166" i="67" s="1"/>
  <c r="J166" i="67" s="1"/>
  <c r="K166" i="67" s="1"/>
  <c r="F166" i="67"/>
  <c r="G165" i="67"/>
  <c r="I165" i="67" s="1"/>
  <c r="F165" i="67"/>
  <c r="G164" i="67"/>
  <c r="I164" i="67" s="1"/>
  <c r="F164" i="67"/>
  <c r="J164" i="67" s="1"/>
  <c r="K164" i="67" s="1"/>
  <c r="G163" i="67"/>
  <c r="I163" i="67" s="1"/>
  <c r="J163" i="67" s="1"/>
  <c r="K163" i="67" s="1"/>
  <c r="F163" i="67"/>
  <c r="I162" i="67"/>
  <c r="G162" i="67"/>
  <c r="F162" i="67"/>
  <c r="G161" i="67"/>
  <c r="I161" i="67" s="1"/>
  <c r="F161" i="67"/>
  <c r="G160" i="67"/>
  <c r="I160" i="67" s="1"/>
  <c r="F160" i="67"/>
  <c r="G159" i="67"/>
  <c r="I159" i="67" s="1"/>
  <c r="J159" i="67" s="1"/>
  <c r="K159" i="67" s="1"/>
  <c r="F159" i="67"/>
  <c r="G158" i="67"/>
  <c r="I158" i="67" s="1"/>
  <c r="F158" i="67"/>
  <c r="G157" i="67"/>
  <c r="I157" i="67" s="1"/>
  <c r="F157" i="67"/>
  <c r="G156" i="67"/>
  <c r="I156" i="67" s="1"/>
  <c r="F156" i="67"/>
  <c r="I155" i="67"/>
  <c r="J155" i="67" s="1"/>
  <c r="G155" i="67"/>
  <c r="F155" i="67"/>
  <c r="D146" i="67"/>
  <c r="G145" i="67"/>
  <c r="I145" i="67" s="1"/>
  <c r="J145" i="67" s="1"/>
  <c r="K145" i="67" s="1"/>
  <c r="F145" i="67"/>
  <c r="G144" i="67"/>
  <c r="I144" i="67" s="1"/>
  <c r="F144" i="67"/>
  <c r="I143" i="67"/>
  <c r="G143" i="67"/>
  <c r="F143" i="67"/>
  <c r="G142" i="67"/>
  <c r="I142" i="67" s="1"/>
  <c r="F142" i="67"/>
  <c r="J142" i="67" s="1"/>
  <c r="K142" i="67" s="1"/>
  <c r="G141" i="67"/>
  <c r="I141" i="67" s="1"/>
  <c r="F141" i="67"/>
  <c r="G140" i="67"/>
  <c r="I140" i="67" s="1"/>
  <c r="F140" i="67"/>
  <c r="G139" i="67"/>
  <c r="I139" i="67" s="1"/>
  <c r="F139" i="67"/>
  <c r="G138" i="67"/>
  <c r="I138" i="67" s="1"/>
  <c r="F138" i="67"/>
  <c r="I137" i="67"/>
  <c r="J137" i="67" s="1"/>
  <c r="K137" i="67" s="1"/>
  <c r="G137" i="67"/>
  <c r="F137" i="67"/>
  <c r="I136" i="67"/>
  <c r="G136" i="67"/>
  <c r="F136" i="67"/>
  <c r="G135" i="67"/>
  <c r="I135" i="67" s="1"/>
  <c r="F135" i="67"/>
  <c r="G134" i="67"/>
  <c r="I134" i="67" s="1"/>
  <c r="F134" i="67"/>
  <c r="J134" i="67" s="1"/>
  <c r="K134" i="67" s="1"/>
  <c r="G133" i="67"/>
  <c r="I133" i="67" s="1"/>
  <c r="F133" i="67"/>
  <c r="G132" i="67"/>
  <c r="I132" i="67" s="1"/>
  <c r="F132" i="67"/>
  <c r="G131" i="67"/>
  <c r="I131" i="67" s="1"/>
  <c r="F131" i="67"/>
  <c r="G130" i="67"/>
  <c r="I130" i="67" s="1"/>
  <c r="F130" i="67"/>
  <c r="I129" i="67"/>
  <c r="J129" i="67" s="1"/>
  <c r="K129" i="67" s="1"/>
  <c r="G129" i="67"/>
  <c r="F129" i="67"/>
  <c r="G128" i="67"/>
  <c r="I128" i="67" s="1"/>
  <c r="F128" i="67"/>
  <c r="G127" i="67"/>
  <c r="I127" i="67" s="1"/>
  <c r="F127" i="67"/>
  <c r="G126" i="67"/>
  <c r="I126" i="67" s="1"/>
  <c r="F126" i="67"/>
  <c r="D117" i="67"/>
  <c r="G116" i="67"/>
  <c r="I116" i="67" s="1"/>
  <c r="F116" i="67"/>
  <c r="G115" i="67"/>
  <c r="I115" i="67" s="1"/>
  <c r="F115" i="67"/>
  <c r="G114" i="67"/>
  <c r="I114" i="67" s="1"/>
  <c r="F114" i="67"/>
  <c r="G113" i="67"/>
  <c r="I113" i="67" s="1"/>
  <c r="F113" i="67"/>
  <c r="G112" i="67"/>
  <c r="I112" i="67" s="1"/>
  <c r="J112" i="67" s="1"/>
  <c r="K112" i="67" s="1"/>
  <c r="F112" i="67"/>
  <c r="I111" i="67"/>
  <c r="J111" i="67" s="1"/>
  <c r="K111" i="67" s="1"/>
  <c r="G111" i="67"/>
  <c r="F111" i="67"/>
  <c r="G110" i="67"/>
  <c r="I110" i="67" s="1"/>
  <c r="F110" i="67"/>
  <c r="I109" i="67"/>
  <c r="G109" i="67"/>
  <c r="F109" i="67"/>
  <c r="J109" i="67" s="1"/>
  <c r="K109" i="67" s="1"/>
  <c r="G108" i="67"/>
  <c r="I108" i="67" s="1"/>
  <c r="F108" i="67"/>
  <c r="G107" i="67"/>
  <c r="I107" i="67" s="1"/>
  <c r="F107" i="67"/>
  <c r="J107" i="67" s="1"/>
  <c r="K107" i="67" s="1"/>
  <c r="G106" i="67"/>
  <c r="I106" i="67" s="1"/>
  <c r="F106" i="67"/>
  <c r="G105" i="67"/>
  <c r="I105" i="67" s="1"/>
  <c r="F105" i="67"/>
  <c r="G104" i="67"/>
  <c r="I104" i="67" s="1"/>
  <c r="F104" i="67"/>
  <c r="G103" i="67"/>
  <c r="I103" i="67" s="1"/>
  <c r="J103" i="67" s="1"/>
  <c r="K103" i="67" s="1"/>
  <c r="F103" i="67"/>
  <c r="I102" i="67"/>
  <c r="G102" i="67"/>
  <c r="F102" i="67"/>
  <c r="J102" i="67" s="1"/>
  <c r="K102" i="67" s="1"/>
  <c r="G101" i="67"/>
  <c r="I101" i="67" s="1"/>
  <c r="F101" i="67"/>
  <c r="G100" i="67"/>
  <c r="I100" i="67" s="1"/>
  <c r="F100" i="67"/>
  <c r="G99" i="67"/>
  <c r="I99" i="67" s="1"/>
  <c r="F99" i="67"/>
  <c r="G98" i="67"/>
  <c r="I98" i="67" s="1"/>
  <c r="J98" i="67" s="1"/>
  <c r="K98" i="67" s="1"/>
  <c r="F98" i="67"/>
  <c r="G97" i="67"/>
  <c r="I97" i="67" s="1"/>
  <c r="F97" i="67"/>
  <c r="D88" i="67"/>
  <c r="G87" i="67"/>
  <c r="I87" i="67" s="1"/>
  <c r="F87" i="67"/>
  <c r="J87" i="67" s="1"/>
  <c r="K87" i="67" s="1"/>
  <c r="G86" i="67"/>
  <c r="I86" i="67" s="1"/>
  <c r="J86" i="67" s="1"/>
  <c r="K86" i="67" s="1"/>
  <c r="F86" i="67"/>
  <c r="G85" i="67"/>
  <c r="I85" i="67" s="1"/>
  <c r="J85" i="67" s="1"/>
  <c r="K85" i="67" s="1"/>
  <c r="F85" i="67"/>
  <c r="G84" i="67"/>
  <c r="I84" i="67" s="1"/>
  <c r="F84" i="67"/>
  <c r="G83" i="67"/>
  <c r="I83" i="67" s="1"/>
  <c r="J83" i="67" s="1"/>
  <c r="K83" i="67" s="1"/>
  <c r="F83" i="67"/>
  <c r="G82" i="67"/>
  <c r="I82" i="67" s="1"/>
  <c r="F82" i="67"/>
  <c r="G81" i="67"/>
  <c r="I81" i="67" s="1"/>
  <c r="F81" i="67"/>
  <c r="G80" i="67"/>
  <c r="I80" i="67" s="1"/>
  <c r="J80" i="67" s="1"/>
  <c r="K80" i="67" s="1"/>
  <c r="F80" i="67"/>
  <c r="G79" i="67"/>
  <c r="I79" i="67" s="1"/>
  <c r="F79" i="67"/>
  <c r="G78" i="67"/>
  <c r="I78" i="67" s="1"/>
  <c r="J78" i="67" s="1"/>
  <c r="K78" i="67" s="1"/>
  <c r="F78" i="67"/>
  <c r="I77" i="67"/>
  <c r="J77" i="67" s="1"/>
  <c r="K77" i="67" s="1"/>
  <c r="G77" i="67"/>
  <c r="F77" i="67"/>
  <c r="G76" i="67"/>
  <c r="I76" i="67" s="1"/>
  <c r="F76" i="67"/>
  <c r="K75" i="67"/>
  <c r="J75" i="67"/>
  <c r="I75" i="67"/>
  <c r="G75" i="67"/>
  <c r="F75" i="67"/>
  <c r="G74" i="67"/>
  <c r="I74" i="67" s="1"/>
  <c r="F74" i="67"/>
  <c r="J74" i="67" s="1"/>
  <c r="K74" i="67" s="1"/>
  <c r="G73" i="67"/>
  <c r="I73" i="67" s="1"/>
  <c r="F73" i="67"/>
  <c r="J72" i="67"/>
  <c r="K72" i="67" s="1"/>
  <c r="I72" i="67"/>
  <c r="G72" i="67"/>
  <c r="F72" i="67"/>
  <c r="G71" i="67"/>
  <c r="I71" i="67" s="1"/>
  <c r="F71" i="67"/>
  <c r="J71" i="67" s="1"/>
  <c r="K71" i="67" s="1"/>
  <c r="G70" i="67"/>
  <c r="I70" i="67" s="1"/>
  <c r="F70" i="67"/>
  <c r="I69" i="67"/>
  <c r="J69" i="67" s="1"/>
  <c r="K69" i="67" s="1"/>
  <c r="G69" i="67"/>
  <c r="F69" i="67"/>
  <c r="G68" i="67"/>
  <c r="I68" i="67" s="1"/>
  <c r="F68" i="67"/>
  <c r="D59" i="67"/>
  <c r="I58" i="67"/>
  <c r="G58" i="67"/>
  <c r="F58" i="67"/>
  <c r="G57" i="67"/>
  <c r="I57" i="67" s="1"/>
  <c r="J57" i="67" s="1"/>
  <c r="K57" i="67" s="1"/>
  <c r="F57" i="67"/>
  <c r="G56" i="67"/>
  <c r="I56" i="67" s="1"/>
  <c r="F56" i="67"/>
  <c r="G55" i="67"/>
  <c r="I55" i="67" s="1"/>
  <c r="F55" i="67"/>
  <c r="G54" i="67"/>
  <c r="I54" i="67" s="1"/>
  <c r="J54" i="67" s="1"/>
  <c r="K54" i="67" s="1"/>
  <c r="F54" i="67"/>
  <c r="G53" i="67"/>
  <c r="I53" i="67" s="1"/>
  <c r="F53" i="67"/>
  <c r="I52" i="67"/>
  <c r="G52" i="67"/>
  <c r="F52" i="67"/>
  <c r="J52" i="67" s="1"/>
  <c r="K52" i="67" s="1"/>
  <c r="G51" i="67"/>
  <c r="I51" i="67" s="1"/>
  <c r="J51" i="67" s="1"/>
  <c r="K51" i="67" s="1"/>
  <c r="F51" i="67"/>
  <c r="I50" i="67"/>
  <c r="G50" i="67"/>
  <c r="F50" i="67"/>
  <c r="J50" i="67" s="1"/>
  <c r="K50" i="67" s="1"/>
  <c r="G49" i="67"/>
  <c r="I49" i="67" s="1"/>
  <c r="F49" i="67"/>
  <c r="J49" i="67" s="1"/>
  <c r="K49" i="67" s="1"/>
  <c r="G48" i="67"/>
  <c r="I48" i="67" s="1"/>
  <c r="F48" i="67"/>
  <c r="G47" i="67"/>
  <c r="I47" i="67" s="1"/>
  <c r="J47" i="67" s="1"/>
  <c r="K47" i="67" s="1"/>
  <c r="F47" i="67"/>
  <c r="G46" i="67"/>
  <c r="I46" i="67" s="1"/>
  <c r="F46" i="67"/>
  <c r="G45" i="67"/>
  <c r="I45" i="67" s="1"/>
  <c r="F45" i="67"/>
  <c r="G44" i="67"/>
  <c r="I44" i="67" s="1"/>
  <c r="F44" i="67"/>
  <c r="J44" i="67" s="1"/>
  <c r="K44" i="67" s="1"/>
  <c r="I43" i="67"/>
  <c r="J43" i="67" s="1"/>
  <c r="K43" i="67" s="1"/>
  <c r="G43" i="67"/>
  <c r="F43" i="67"/>
  <c r="I42" i="67"/>
  <c r="G42" i="67"/>
  <c r="F42" i="67"/>
  <c r="I41" i="67"/>
  <c r="J41" i="67" s="1"/>
  <c r="K41" i="67" s="1"/>
  <c r="G41" i="67"/>
  <c r="F41" i="67"/>
  <c r="G40" i="67"/>
  <c r="I40" i="67" s="1"/>
  <c r="F40" i="67"/>
  <c r="G39" i="67"/>
  <c r="I39" i="67" s="1"/>
  <c r="J39" i="67" s="1"/>
  <c r="F39" i="67"/>
  <c r="I15" i="67"/>
  <c r="G15" i="67"/>
  <c r="E15" i="67"/>
  <c r="D15" i="67"/>
  <c r="L14" i="67"/>
  <c r="K14" i="67"/>
  <c r="F14" i="67"/>
  <c r="H14" i="67" s="1"/>
  <c r="J14" i="67" s="1"/>
  <c r="K13" i="67"/>
  <c r="L13" i="67" s="1"/>
  <c r="J13" i="67"/>
  <c r="J15" i="67" s="1"/>
  <c r="J17" i="67" s="1"/>
  <c r="J19" i="67" s="1"/>
  <c r="H13" i="67"/>
  <c r="F13" i="67"/>
  <c r="F15" i="67" s="1"/>
  <c r="J239" i="72"/>
  <c r="J238" i="72"/>
  <c r="D233" i="72"/>
  <c r="G232" i="72"/>
  <c r="I232" i="72" s="1"/>
  <c r="F232" i="72"/>
  <c r="I231" i="72"/>
  <c r="G231" i="72"/>
  <c r="F231" i="72"/>
  <c r="I230" i="72"/>
  <c r="G230" i="72"/>
  <c r="F230" i="72"/>
  <c r="J230" i="72" s="1"/>
  <c r="K230" i="72" s="1"/>
  <c r="G229" i="72"/>
  <c r="I229" i="72" s="1"/>
  <c r="F229" i="72"/>
  <c r="G228" i="72"/>
  <c r="I228" i="72" s="1"/>
  <c r="F228" i="72"/>
  <c r="I227" i="72"/>
  <c r="J227" i="72" s="1"/>
  <c r="K227" i="72" s="1"/>
  <c r="G227" i="72"/>
  <c r="F227" i="72"/>
  <c r="G226" i="72"/>
  <c r="I226" i="72" s="1"/>
  <c r="F226" i="72"/>
  <c r="G225" i="72"/>
  <c r="I225" i="72" s="1"/>
  <c r="F225" i="72"/>
  <c r="G224" i="72"/>
  <c r="I224" i="72" s="1"/>
  <c r="F224" i="72"/>
  <c r="G223" i="72"/>
  <c r="I223" i="72" s="1"/>
  <c r="F223" i="72"/>
  <c r="G222" i="72"/>
  <c r="I222" i="72" s="1"/>
  <c r="J222" i="72" s="1"/>
  <c r="K222" i="72" s="1"/>
  <c r="F222" i="72"/>
  <c r="I221" i="72"/>
  <c r="G221" i="72"/>
  <c r="F221" i="72"/>
  <c r="G220" i="72"/>
  <c r="I220" i="72" s="1"/>
  <c r="F220" i="72"/>
  <c r="J220" i="72" s="1"/>
  <c r="K220" i="72" s="1"/>
  <c r="G219" i="72"/>
  <c r="I219" i="72" s="1"/>
  <c r="J219" i="72" s="1"/>
  <c r="K219" i="72" s="1"/>
  <c r="F219" i="72"/>
  <c r="G218" i="72"/>
  <c r="I218" i="72" s="1"/>
  <c r="J218" i="72" s="1"/>
  <c r="K218" i="72" s="1"/>
  <c r="F218" i="72"/>
  <c r="G217" i="72"/>
  <c r="I217" i="72" s="1"/>
  <c r="F217" i="72"/>
  <c r="G216" i="72"/>
  <c r="I216" i="72" s="1"/>
  <c r="J216" i="72" s="1"/>
  <c r="K216" i="72" s="1"/>
  <c r="F216" i="72"/>
  <c r="G215" i="72"/>
  <c r="I215" i="72" s="1"/>
  <c r="F215" i="72"/>
  <c r="G214" i="72"/>
  <c r="I214" i="72" s="1"/>
  <c r="F214" i="72"/>
  <c r="I213" i="72"/>
  <c r="G213" i="72"/>
  <c r="F213" i="72"/>
  <c r="D204" i="72"/>
  <c r="G203" i="72"/>
  <c r="I203" i="72" s="1"/>
  <c r="F203" i="72"/>
  <c r="G202" i="72"/>
  <c r="I202" i="72" s="1"/>
  <c r="F202" i="72"/>
  <c r="G201" i="72"/>
  <c r="I201" i="72" s="1"/>
  <c r="J201" i="72" s="1"/>
  <c r="K201" i="72" s="1"/>
  <c r="F201" i="72"/>
  <c r="G200" i="72"/>
  <c r="I200" i="72" s="1"/>
  <c r="J200" i="72" s="1"/>
  <c r="K200" i="72" s="1"/>
  <c r="F200" i="72"/>
  <c r="G199" i="72"/>
  <c r="I199" i="72" s="1"/>
  <c r="F199" i="72"/>
  <c r="J199" i="72" s="1"/>
  <c r="K199" i="72" s="1"/>
  <c r="G198" i="72"/>
  <c r="I198" i="72" s="1"/>
  <c r="F198" i="72"/>
  <c r="G197" i="72"/>
  <c r="I197" i="72" s="1"/>
  <c r="F197" i="72"/>
  <c r="G196" i="72"/>
  <c r="I196" i="72" s="1"/>
  <c r="F196" i="72"/>
  <c r="G195" i="72"/>
  <c r="I195" i="72" s="1"/>
  <c r="F195" i="72"/>
  <c r="G194" i="72"/>
  <c r="I194" i="72" s="1"/>
  <c r="F194" i="72"/>
  <c r="G193" i="72"/>
  <c r="I193" i="72" s="1"/>
  <c r="J193" i="72" s="1"/>
  <c r="K193" i="72" s="1"/>
  <c r="F193" i="72"/>
  <c r="G192" i="72"/>
  <c r="I192" i="72" s="1"/>
  <c r="F192" i="72"/>
  <c r="G191" i="72"/>
  <c r="I191" i="72" s="1"/>
  <c r="F191" i="72"/>
  <c r="G190" i="72"/>
  <c r="I190" i="72" s="1"/>
  <c r="F190" i="72"/>
  <c r="I189" i="72"/>
  <c r="G189" i="72"/>
  <c r="F189" i="72"/>
  <c r="J189" i="72" s="1"/>
  <c r="K189" i="72" s="1"/>
  <c r="G188" i="72"/>
  <c r="I188" i="72" s="1"/>
  <c r="F188" i="72"/>
  <c r="G187" i="72"/>
  <c r="I187" i="72" s="1"/>
  <c r="F187" i="72"/>
  <c r="G186" i="72"/>
  <c r="I186" i="72" s="1"/>
  <c r="F186" i="72"/>
  <c r="G185" i="72"/>
  <c r="I185" i="72" s="1"/>
  <c r="J185" i="72" s="1"/>
  <c r="K185" i="72" s="1"/>
  <c r="F185" i="72"/>
  <c r="G184" i="72"/>
  <c r="I184" i="72" s="1"/>
  <c r="F184" i="72"/>
  <c r="D175" i="72"/>
  <c r="G174" i="72"/>
  <c r="I174" i="72" s="1"/>
  <c r="F174" i="72"/>
  <c r="G173" i="72"/>
  <c r="I173" i="72" s="1"/>
  <c r="F173" i="72"/>
  <c r="G172" i="72"/>
  <c r="I172" i="72" s="1"/>
  <c r="F172" i="72"/>
  <c r="G171" i="72"/>
  <c r="I171" i="72" s="1"/>
  <c r="F171" i="72"/>
  <c r="I170" i="72"/>
  <c r="G170" i="72"/>
  <c r="F170" i="72"/>
  <c r="G169" i="72"/>
  <c r="I169" i="72" s="1"/>
  <c r="F169" i="72"/>
  <c r="G168" i="72"/>
  <c r="I168" i="72" s="1"/>
  <c r="F168" i="72"/>
  <c r="I167" i="72"/>
  <c r="G167" i="72"/>
  <c r="F167" i="72"/>
  <c r="G166" i="72"/>
  <c r="I166" i="72" s="1"/>
  <c r="J166" i="72" s="1"/>
  <c r="K166" i="72" s="1"/>
  <c r="F166" i="72"/>
  <c r="G165" i="72"/>
  <c r="I165" i="72" s="1"/>
  <c r="F165" i="72"/>
  <c r="G164" i="72"/>
  <c r="I164" i="72" s="1"/>
  <c r="J164" i="72" s="1"/>
  <c r="K164" i="72" s="1"/>
  <c r="F164" i="72"/>
  <c r="G163" i="72"/>
  <c r="I163" i="72" s="1"/>
  <c r="F163" i="72"/>
  <c r="G162" i="72"/>
  <c r="I162" i="72" s="1"/>
  <c r="F162" i="72"/>
  <c r="I161" i="72"/>
  <c r="G161" i="72"/>
  <c r="F161" i="72"/>
  <c r="G160" i="72"/>
  <c r="I160" i="72" s="1"/>
  <c r="F160" i="72"/>
  <c r="G159" i="72"/>
  <c r="I159" i="72" s="1"/>
  <c r="J159" i="72" s="1"/>
  <c r="K159" i="72" s="1"/>
  <c r="F159" i="72"/>
  <c r="G158" i="72"/>
  <c r="I158" i="72" s="1"/>
  <c r="J158" i="72" s="1"/>
  <c r="K158" i="72" s="1"/>
  <c r="F158" i="72"/>
  <c r="G157" i="72"/>
  <c r="I157" i="72" s="1"/>
  <c r="F157" i="72"/>
  <c r="G156" i="72"/>
  <c r="I156" i="72" s="1"/>
  <c r="J156" i="72" s="1"/>
  <c r="K156" i="72" s="1"/>
  <c r="F156" i="72"/>
  <c r="I155" i="72"/>
  <c r="J155" i="72" s="1"/>
  <c r="G155" i="72"/>
  <c r="F155" i="72"/>
  <c r="D146" i="72"/>
  <c r="G145" i="72"/>
  <c r="I145" i="72" s="1"/>
  <c r="F145" i="72"/>
  <c r="I144" i="72"/>
  <c r="G144" i="72"/>
  <c r="F144" i="72"/>
  <c r="J144" i="72" s="1"/>
  <c r="K144" i="72" s="1"/>
  <c r="I143" i="72"/>
  <c r="G143" i="72"/>
  <c r="F143" i="72"/>
  <c r="I142" i="72"/>
  <c r="G142" i="72"/>
  <c r="F142" i="72"/>
  <c r="J142" i="72" s="1"/>
  <c r="K142" i="72" s="1"/>
  <c r="G141" i="72"/>
  <c r="I141" i="72" s="1"/>
  <c r="J141" i="72" s="1"/>
  <c r="K141" i="72" s="1"/>
  <c r="F141" i="72"/>
  <c r="G140" i="72"/>
  <c r="I140" i="72" s="1"/>
  <c r="J140" i="72" s="1"/>
  <c r="K140" i="72" s="1"/>
  <c r="F140" i="72"/>
  <c r="G139" i="72"/>
  <c r="I139" i="72" s="1"/>
  <c r="F139" i="72"/>
  <c r="G138" i="72"/>
  <c r="I138" i="72" s="1"/>
  <c r="J138" i="72" s="1"/>
  <c r="K138" i="72" s="1"/>
  <c r="F138" i="72"/>
  <c r="G137" i="72"/>
  <c r="I137" i="72" s="1"/>
  <c r="F137" i="72"/>
  <c r="G136" i="72"/>
  <c r="I136" i="72" s="1"/>
  <c r="F136" i="72"/>
  <c r="I135" i="72"/>
  <c r="G135" i="72"/>
  <c r="F135" i="72"/>
  <c r="J135" i="72" s="1"/>
  <c r="K135" i="72" s="1"/>
  <c r="I134" i="72"/>
  <c r="G134" i="72"/>
  <c r="F134" i="72"/>
  <c r="I133" i="72"/>
  <c r="G133" i="72"/>
  <c r="F133" i="72"/>
  <c r="G132" i="72"/>
  <c r="I132" i="72" s="1"/>
  <c r="F132" i="72"/>
  <c r="G131" i="72"/>
  <c r="I131" i="72" s="1"/>
  <c r="F131" i="72"/>
  <c r="G130" i="72"/>
  <c r="I130" i="72" s="1"/>
  <c r="F130" i="72"/>
  <c r="G129" i="72"/>
  <c r="I129" i="72" s="1"/>
  <c r="F129" i="72"/>
  <c r="G128" i="72"/>
  <c r="I128" i="72" s="1"/>
  <c r="F128" i="72"/>
  <c r="G127" i="72"/>
  <c r="I127" i="72" s="1"/>
  <c r="F127" i="72"/>
  <c r="I126" i="72"/>
  <c r="G126" i="72"/>
  <c r="F126" i="72"/>
  <c r="J126" i="72" s="1"/>
  <c r="D117" i="72"/>
  <c r="I116" i="72"/>
  <c r="G116" i="72"/>
  <c r="F116" i="72"/>
  <c r="G115" i="72"/>
  <c r="I115" i="72" s="1"/>
  <c r="J115" i="72" s="1"/>
  <c r="K115" i="72" s="1"/>
  <c r="F115" i="72"/>
  <c r="G114" i="72"/>
  <c r="I114" i="72" s="1"/>
  <c r="J114" i="72" s="1"/>
  <c r="K114" i="72" s="1"/>
  <c r="F114" i="72"/>
  <c r="G113" i="72"/>
  <c r="I113" i="72" s="1"/>
  <c r="F113" i="72"/>
  <c r="G112" i="72"/>
  <c r="I112" i="72" s="1"/>
  <c r="J112" i="72" s="1"/>
  <c r="K112" i="72" s="1"/>
  <c r="F112" i="72"/>
  <c r="G111" i="72"/>
  <c r="I111" i="72" s="1"/>
  <c r="F111" i="72"/>
  <c r="G110" i="72"/>
  <c r="I110" i="72" s="1"/>
  <c r="F110" i="72"/>
  <c r="I109" i="72"/>
  <c r="G109" i="72"/>
  <c r="F109" i="72"/>
  <c r="J109" i="72" s="1"/>
  <c r="K109" i="72" s="1"/>
  <c r="I108" i="72"/>
  <c r="G108" i="72"/>
  <c r="F108" i="72"/>
  <c r="I107" i="72"/>
  <c r="J107" i="72" s="1"/>
  <c r="K107" i="72" s="1"/>
  <c r="G107" i="72"/>
  <c r="F107" i="72"/>
  <c r="G106" i="72"/>
  <c r="I106" i="72" s="1"/>
  <c r="F106" i="72"/>
  <c r="G105" i="72"/>
  <c r="I105" i="72" s="1"/>
  <c r="F105" i="72"/>
  <c r="G104" i="72"/>
  <c r="I104" i="72" s="1"/>
  <c r="F104" i="72"/>
  <c r="G103" i="72"/>
  <c r="I103" i="72" s="1"/>
  <c r="F103" i="72"/>
  <c r="G102" i="72"/>
  <c r="I102" i="72" s="1"/>
  <c r="F102" i="72"/>
  <c r="G101" i="72"/>
  <c r="I101" i="72" s="1"/>
  <c r="F101" i="72"/>
  <c r="I100" i="72"/>
  <c r="G100" i="72"/>
  <c r="F100" i="72"/>
  <c r="J100" i="72" s="1"/>
  <c r="K100" i="72" s="1"/>
  <c r="I99" i="72"/>
  <c r="J99" i="72" s="1"/>
  <c r="K99" i="72" s="1"/>
  <c r="G99" i="72"/>
  <c r="F99" i="72"/>
  <c r="G98" i="72"/>
  <c r="I98" i="72" s="1"/>
  <c r="J98" i="72" s="1"/>
  <c r="K98" i="72" s="1"/>
  <c r="F98" i="72"/>
  <c r="G97" i="72"/>
  <c r="I97" i="72" s="1"/>
  <c r="F97" i="72"/>
  <c r="D88" i="72"/>
  <c r="G87" i="72"/>
  <c r="I87" i="72" s="1"/>
  <c r="F87" i="72"/>
  <c r="G86" i="72"/>
  <c r="I86" i="72" s="1"/>
  <c r="J86" i="72" s="1"/>
  <c r="K86" i="72" s="1"/>
  <c r="F86" i="72"/>
  <c r="G85" i="72"/>
  <c r="I85" i="72" s="1"/>
  <c r="F85" i="72"/>
  <c r="I84" i="72"/>
  <c r="G84" i="72"/>
  <c r="F84" i="72"/>
  <c r="I83" i="72"/>
  <c r="G83" i="72"/>
  <c r="F83" i="72"/>
  <c r="I82" i="72"/>
  <c r="G82" i="72"/>
  <c r="F82" i="72"/>
  <c r="J82" i="72" s="1"/>
  <c r="K82" i="72" s="1"/>
  <c r="I81" i="72"/>
  <c r="G81" i="72"/>
  <c r="F81" i="72"/>
  <c r="G80" i="72"/>
  <c r="I80" i="72" s="1"/>
  <c r="F80" i="72"/>
  <c r="G79" i="72"/>
  <c r="I79" i="72" s="1"/>
  <c r="F79" i="72"/>
  <c r="G78" i="72"/>
  <c r="I78" i="72" s="1"/>
  <c r="J78" i="72" s="1"/>
  <c r="K78" i="72" s="1"/>
  <c r="F78" i="72"/>
  <c r="G77" i="72"/>
  <c r="I77" i="72" s="1"/>
  <c r="F77" i="72"/>
  <c r="G76" i="72"/>
  <c r="I76" i="72" s="1"/>
  <c r="F76" i="72"/>
  <c r="I75" i="72"/>
  <c r="G75" i="72"/>
  <c r="F75" i="72"/>
  <c r="I74" i="72"/>
  <c r="G74" i="72"/>
  <c r="F74" i="72"/>
  <c r="I73" i="72"/>
  <c r="G73" i="72"/>
  <c r="F73" i="72"/>
  <c r="G72" i="72"/>
  <c r="I72" i="72" s="1"/>
  <c r="J72" i="72" s="1"/>
  <c r="K72" i="72" s="1"/>
  <c r="F72" i="72"/>
  <c r="G71" i="72"/>
  <c r="I71" i="72" s="1"/>
  <c r="F71" i="72"/>
  <c r="G70" i="72"/>
  <c r="I70" i="72" s="1"/>
  <c r="F70" i="72"/>
  <c r="G69" i="72"/>
  <c r="I69" i="72" s="1"/>
  <c r="F69" i="72"/>
  <c r="G68" i="72"/>
  <c r="I68" i="72" s="1"/>
  <c r="F68" i="72"/>
  <c r="D59" i="72"/>
  <c r="G58" i="72"/>
  <c r="I58" i="72" s="1"/>
  <c r="F58" i="72"/>
  <c r="I57" i="72"/>
  <c r="G57" i="72"/>
  <c r="F57" i="72"/>
  <c r="G56" i="72"/>
  <c r="I56" i="72" s="1"/>
  <c r="F56" i="72"/>
  <c r="G55" i="72"/>
  <c r="I55" i="72" s="1"/>
  <c r="J55" i="72" s="1"/>
  <c r="K55" i="72" s="1"/>
  <c r="F55" i="72"/>
  <c r="G54" i="72"/>
  <c r="I54" i="72" s="1"/>
  <c r="J54" i="72" s="1"/>
  <c r="K54" i="72" s="1"/>
  <c r="F54" i="72"/>
  <c r="G53" i="72"/>
  <c r="I53" i="72" s="1"/>
  <c r="F53" i="72"/>
  <c r="G52" i="72"/>
  <c r="I52" i="72" s="1"/>
  <c r="J52" i="72" s="1"/>
  <c r="K52" i="72" s="1"/>
  <c r="F52" i="72"/>
  <c r="G51" i="72"/>
  <c r="I51" i="72" s="1"/>
  <c r="F51" i="72"/>
  <c r="G50" i="72"/>
  <c r="I50" i="72" s="1"/>
  <c r="F50" i="72"/>
  <c r="I49" i="72"/>
  <c r="G49" i="72"/>
  <c r="F49" i="72"/>
  <c r="J49" i="72" s="1"/>
  <c r="K49" i="72" s="1"/>
  <c r="I48" i="72"/>
  <c r="G48" i="72"/>
  <c r="F48" i="72"/>
  <c r="G47" i="72"/>
  <c r="I47" i="72" s="1"/>
  <c r="J47" i="72" s="1"/>
  <c r="K47" i="72" s="1"/>
  <c r="F47" i="72"/>
  <c r="G46" i="72"/>
  <c r="I46" i="72" s="1"/>
  <c r="F46" i="72"/>
  <c r="G45" i="72"/>
  <c r="I45" i="72" s="1"/>
  <c r="F45" i="72"/>
  <c r="G44" i="72"/>
  <c r="I44" i="72" s="1"/>
  <c r="F44" i="72"/>
  <c r="I43" i="72"/>
  <c r="G43" i="72"/>
  <c r="F43" i="72"/>
  <c r="G42" i="72"/>
  <c r="I42" i="72" s="1"/>
  <c r="F42" i="72"/>
  <c r="G41" i="72"/>
  <c r="I41" i="72" s="1"/>
  <c r="F41" i="72"/>
  <c r="I40" i="72"/>
  <c r="G40" i="72"/>
  <c r="F40" i="72"/>
  <c r="J40" i="72" s="1"/>
  <c r="K40" i="72" s="1"/>
  <c r="I39" i="72"/>
  <c r="J39" i="72" s="1"/>
  <c r="G39" i="72"/>
  <c r="F39" i="72"/>
  <c r="I15" i="72"/>
  <c r="G15" i="72"/>
  <c r="E15" i="72"/>
  <c r="D15" i="72"/>
  <c r="K14" i="72"/>
  <c r="L14" i="72" s="1"/>
  <c r="H14" i="72"/>
  <c r="J14" i="72" s="1"/>
  <c r="F14" i="72"/>
  <c r="K13" i="72"/>
  <c r="L13" i="72" s="1"/>
  <c r="F13" i="72"/>
  <c r="F15" i="72" s="1"/>
  <c r="J239" i="71"/>
  <c r="J238" i="71"/>
  <c r="D233" i="71"/>
  <c r="G232" i="71"/>
  <c r="I232" i="71" s="1"/>
  <c r="F232" i="71"/>
  <c r="J232" i="71" s="1"/>
  <c r="K232" i="71" s="1"/>
  <c r="G231" i="71"/>
  <c r="I231" i="71" s="1"/>
  <c r="F231" i="71"/>
  <c r="G230" i="71"/>
  <c r="I230" i="71" s="1"/>
  <c r="F230" i="71"/>
  <c r="G229" i="71"/>
  <c r="I229" i="71" s="1"/>
  <c r="F229" i="71"/>
  <c r="G228" i="71"/>
  <c r="I228" i="71" s="1"/>
  <c r="F228" i="71"/>
  <c r="G227" i="71"/>
  <c r="I227" i="71" s="1"/>
  <c r="J227" i="71" s="1"/>
  <c r="K227" i="71" s="1"/>
  <c r="F227" i="71"/>
  <c r="G226" i="71"/>
  <c r="I226" i="71" s="1"/>
  <c r="F226" i="71"/>
  <c r="J226" i="71" s="1"/>
  <c r="K226" i="71" s="1"/>
  <c r="G225" i="71"/>
  <c r="I225" i="71" s="1"/>
  <c r="F225" i="71"/>
  <c r="G224" i="71"/>
  <c r="I224" i="71" s="1"/>
  <c r="J224" i="71" s="1"/>
  <c r="K224" i="71" s="1"/>
  <c r="F224" i="71"/>
  <c r="G223" i="71"/>
  <c r="I223" i="71" s="1"/>
  <c r="F223" i="71"/>
  <c r="G222" i="71"/>
  <c r="I222" i="71" s="1"/>
  <c r="F222" i="71"/>
  <c r="I221" i="71"/>
  <c r="G221" i="71"/>
  <c r="F221" i="71"/>
  <c r="J221" i="71" s="1"/>
  <c r="K221" i="71" s="1"/>
  <c r="I220" i="71"/>
  <c r="G220" i="71"/>
  <c r="F220" i="71"/>
  <c r="G219" i="71"/>
  <c r="I219" i="71" s="1"/>
  <c r="J219" i="71" s="1"/>
  <c r="K219" i="71" s="1"/>
  <c r="F219" i="71"/>
  <c r="G218" i="71"/>
  <c r="I218" i="71" s="1"/>
  <c r="F218" i="71"/>
  <c r="G217" i="71"/>
  <c r="I217" i="71" s="1"/>
  <c r="F217" i="71"/>
  <c r="G216" i="71"/>
  <c r="I216" i="71" s="1"/>
  <c r="J216" i="71" s="1"/>
  <c r="K216" i="71" s="1"/>
  <c r="F216" i="71"/>
  <c r="I215" i="71"/>
  <c r="G215" i="71"/>
  <c r="F215" i="71"/>
  <c r="J215" i="71" s="1"/>
  <c r="K215" i="71" s="1"/>
  <c r="I214" i="71"/>
  <c r="G214" i="71"/>
  <c r="F214" i="71"/>
  <c r="I213" i="71"/>
  <c r="G213" i="71"/>
  <c r="F213" i="71"/>
  <c r="D204" i="71"/>
  <c r="G203" i="71"/>
  <c r="I203" i="71" s="1"/>
  <c r="F203" i="71"/>
  <c r="I202" i="71"/>
  <c r="G202" i="71"/>
  <c r="F202" i="71"/>
  <c r="G201" i="71"/>
  <c r="I201" i="71" s="1"/>
  <c r="J201" i="71" s="1"/>
  <c r="K201" i="71" s="1"/>
  <c r="F201" i="71"/>
  <c r="G200" i="71"/>
  <c r="I200" i="71" s="1"/>
  <c r="F200" i="71"/>
  <c r="G199" i="71"/>
  <c r="I199" i="71" s="1"/>
  <c r="F199" i="71"/>
  <c r="G198" i="71"/>
  <c r="I198" i="71" s="1"/>
  <c r="F198" i="71"/>
  <c r="J198" i="71" s="1"/>
  <c r="K198" i="71" s="1"/>
  <c r="G197" i="71"/>
  <c r="I197" i="71" s="1"/>
  <c r="F197" i="71"/>
  <c r="I196" i="71"/>
  <c r="G196" i="71"/>
  <c r="F196" i="71"/>
  <c r="I195" i="71"/>
  <c r="G195" i="71"/>
  <c r="F195" i="71"/>
  <c r="I194" i="71"/>
  <c r="G194" i="71"/>
  <c r="F194" i="71"/>
  <c r="G193" i="71"/>
  <c r="I193" i="71" s="1"/>
  <c r="J193" i="71" s="1"/>
  <c r="K193" i="71" s="1"/>
  <c r="F193" i="71"/>
  <c r="G192" i="71"/>
  <c r="I192" i="71" s="1"/>
  <c r="F192" i="71"/>
  <c r="G191" i="71"/>
  <c r="I191" i="71" s="1"/>
  <c r="F191" i="71"/>
  <c r="I190" i="71"/>
  <c r="J190" i="71" s="1"/>
  <c r="K190" i="71" s="1"/>
  <c r="G190" i="71"/>
  <c r="F190" i="71"/>
  <c r="I189" i="71"/>
  <c r="G189" i="71"/>
  <c r="F189" i="71"/>
  <c r="I188" i="71"/>
  <c r="G188" i="71"/>
  <c r="F188" i="71"/>
  <c r="I187" i="71"/>
  <c r="G187" i="71"/>
  <c r="F187" i="71"/>
  <c r="J187" i="71" s="1"/>
  <c r="K187" i="71" s="1"/>
  <c r="G186" i="71"/>
  <c r="I186" i="71" s="1"/>
  <c r="F186" i="71"/>
  <c r="G185" i="71"/>
  <c r="I185" i="71" s="1"/>
  <c r="F185" i="71"/>
  <c r="G184" i="71"/>
  <c r="I184" i="71" s="1"/>
  <c r="F184" i="71"/>
  <c r="D175" i="71"/>
  <c r="G174" i="71"/>
  <c r="I174" i="71" s="1"/>
  <c r="F174" i="71"/>
  <c r="G173" i="71"/>
  <c r="I173" i="71" s="1"/>
  <c r="J173" i="71" s="1"/>
  <c r="K173" i="71" s="1"/>
  <c r="F173" i="71"/>
  <c r="G172" i="71"/>
  <c r="I172" i="71" s="1"/>
  <c r="J172" i="71" s="1"/>
  <c r="K172" i="71" s="1"/>
  <c r="F172" i="71"/>
  <c r="I171" i="71"/>
  <c r="G171" i="71"/>
  <c r="F171" i="71"/>
  <c r="J171" i="71" s="1"/>
  <c r="K171" i="71" s="1"/>
  <c r="G170" i="71"/>
  <c r="I170" i="71" s="1"/>
  <c r="F170" i="71"/>
  <c r="G169" i="71"/>
  <c r="I169" i="71" s="1"/>
  <c r="F169" i="71"/>
  <c r="G168" i="71"/>
  <c r="I168" i="71" s="1"/>
  <c r="F168" i="71"/>
  <c r="G167" i="71"/>
  <c r="I167" i="71" s="1"/>
  <c r="J167" i="71" s="1"/>
  <c r="K167" i="71" s="1"/>
  <c r="F167" i="71"/>
  <c r="G166" i="71"/>
  <c r="I166" i="71" s="1"/>
  <c r="F166" i="71"/>
  <c r="G165" i="71"/>
  <c r="I165" i="71" s="1"/>
  <c r="J165" i="71" s="1"/>
  <c r="K165" i="71" s="1"/>
  <c r="F165" i="71"/>
  <c r="G164" i="71"/>
  <c r="I164" i="71" s="1"/>
  <c r="J164" i="71" s="1"/>
  <c r="K164" i="71" s="1"/>
  <c r="F164" i="71"/>
  <c r="I163" i="71"/>
  <c r="G163" i="71"/>
  <c r="F163" i="71"/>
  <c r="J163" i="71" s="1"/>
  <c r="K163" i="71" s="1"/>
  <c r="G162" i="71"/>
  <c r="I162" i="71" s="1"/>
  <c r="F162" i="71"/>
  <c r="I161" i="71"/>
  <c r="G161" i="71"/>
  <c r="F161" i="71"/>
  <c r="G160" i="71"/>
  <c r="I160" i="71" s="1"/>
  <c r="F160" i="71"/>
  <c r="G159" i="71"/>
  <c r="I159" i="71" s="1"/>
  <c r="J159" i="71" s="1"/>
  <c r="K159" i="71" s="1"/>
  <c r="F159" i="71"/>
  <c r="G158" i="71"/>
  <c r="I158" i="71" s="1"/>
  <c r="F158" i="71"/>
  <c r="G157" i="71"/>
  <c r="I157" i="71" s="1"/>
  <c r="J157" i="71" s="1"/>
  <c r="K157" i="71" s="1"/>
  <c r="F157" i="71"/>
  <c r="G156" i="71"/>
  <c r="I156" i="71" s="1"/>
  <c r="J156" i="71" s="1"/>
  <c r="K156" i="71" s="1"/>
  <c r="F156" i="71"/>
  <c r="I155" i="71"/>
  <c r="G155" i="71"/>
  <c r="F155" i="71"/>
  <c r="D146" i="71"/>
  <c r="G145" i="71"/>
  <c r="I145" i="71" s="1"/>
  <c r="F145" i="71"/>
  <c r="G144" i="71"/>
  <c r="I144" i="71" s="1"/>
  <c r="F144" i="71"/>
  <c r="I143" i="71"/>
  <c r="G143" i="71"/>
  <c r="F143" i="71"/>
  <c r="G142" i="71"/>
  <c r="I142" i="71" s="1"/>
  <c r="F142" i="71"/>
  <c r="G141" i="71"/>
  <c r="I141" i="71" s="1"/>
  <c r="F141" i="71"/>
  <c r="G140" i="71"/>
  <c r="I140" i="71" s="1"/>
  <c r="F140" i="71"/>
  <c r="G139" i="71"/>
  <c r="I139" i="71" s="1"/>
  <c r="J139" i="71" s="1"/>
  <c r="K139" i="71" s="1"/>
  <c r="F139" i="71"/>
  <c r="G138" i="71"/>
  <c r="I138" i="71" s="1"/>
  <c r="F138" i="71"/>
  <c r="J138" i="71" s="1"/>
  <c r="K138" i="71" s="1"/>
  <c r="I137" i="71"/>
  <c r="G137" i="71"/>
  <c r="F137" i="71"/>
  <c r="G136" i="71"/>
  <c r="I136" i="71" s="1"/>
  <c r="F136" i="71"/>
  <c r="G135" i="71"/>
  <c r="I135" i="71" s="1"/>
  <c r="F135" i="71"/>
  <c r="G134" i="71"/>
  <c r="I134" i="71" s="1"/>
  <c r="F134" i="71"/>
  <c r="G133" i="71"/>
  <c r="I133" i="71" s="1"/>
  <c r="J133" i="71" s="1"/>
  <c r="K133" i="71" s="1"/>
  <c r="F133" i="71"/>
  <c r="G132" i="71"/>
  <c r="I132" i="71" s="1"/>
  <c r="F132" i="71"/>
  <c r="G131" i="71"/>
  <c r="I131" i="71" s="1"/>
  <c r="J131" i="71" s="1"/>
  <c r="K131" i="71" s="1"/>
  <c r="F131" i="71"/>
  <c r="G130" i="71"/>
  <c r="I130" i="71" s="1"/>
  <c r="J130" i="71" s="1"/>
  <c r="K130" i="71" s="1"/>
  <c r="F130" i="71"/>
  <c r="G129" i="71"/>
  <c r="I129" i="71" s="1"/>
  <c r="F129" i="71"/>
  <c r="G128" i="71"/>
  <c r="I128" i="71" s="1"/>
  <c r="F128" i="71"/>
  <c r="I127" i="71"/>
  <c r="G127" i="71"/>
  <c r="F127" i="71"/>
  <c r="J127" i="71" s="1"/>
  <c r="K127" i="71" s="1"/>
  <c r="I126" i="71"/>
  <c r="G126" i="71"/>
  <c r="F126" i="71"/>
  <c r="D117" i="71"/>
  <c r="I116" i="71"/>
  <c r="G116" i="71"/>
  <c r="F116" i="71"/>
  <c r="G115" i="71"/>
  <c r="I115" i="71" s="1"/>
  <c r="J115" i="71" s="1"/>
  <c r="K115" i="71" s="1"/>
  <c r="F115" i="71"/>
  <c r="G114" i="71"/>
  <c r="I114" i="71" s="1"/>
  <c r="F114" i="71"/>
  <c r="G113" i="71"/>
  <c r="I113" i="71" s="1"/>
  <c r="F113" i="71"/>
  <c r="G112" i="71"/>
  <c r="I112" i="71" s="1"/>
  <c r="J112" i="71" s="1"/>
  <c r="K112" i="71" s="1"/>
  <c r="F112" i="71"/>
  <c r="G111" i="71"/>
  <c r="I111" i="71" s="1"/>
  <c r="F111" i="71"/>
  <c r="G110" i="71"/>
  <c r="I110" i="71" s="1"/>
  <c r="F110" i="71"/>
  <c r="G109" i="71"/>
  <c r="I109" i="71" s="1"/>
  <c r="F109" i="71"/>
  <c r="G108" i="71"/>
  <c r="I108" i="71" s="1"/>
  <c r="F108" i="71"/>
  <c r="G107" i="71"/>
  <c r="I107" i="71" s="1"/>
  <c r="F107" i="71"/>
  <c r="G106" i="71"/>
  <c r="I106" i="71" s="1"/>
  <c r="F106" i="71"/>
  <c r="J106" i="71" s="1"/>
  <c r="K106" i="71" s="1"/>
  <c r="G105" i="71"/>
  <c r="I105" i="71" s="1"/>
  <c r="J105" i="71" s="1"/>
  <c r="K105" i="71" s="1"/>
  <c r="F105" i="71"/>
  <c r="I104" i="71"/>
  <c r="G104" i="71"/>
  <c r="F104" i="71"/>
  <c r="I103" i="71"/>
  <c r="G103" i="71"/>
  <c r="F103" i="71"/>
  <c r="I102" i="71"/>
  <c r="G102" i="71"/>
  <c r="F102" i="71"/>
  <c r="G101" i="71"/>
  <c r="I101" i="71" s="1"/>
  <c r="F101" i="71"/>
  <c r="J101" i="71" s="1"/>
  <c r="K101" i="71" s="1"/>
  <c r="I100" i="71"/>
  <c r="G100" i="71"/>
  <c r="F100" i="71"/>
  <c r="G99" i="71"/>
  <c r="I99" i="71" s="1"/>
  <c r="J99" i="71" s="1"/>
  <c r="K99" i="71" s="1"/>
  <c r="F99" i="71"/>
  <c r="G98" i="71"/>
  <c r="I98" i="71" s="1"/>
  <c r="F98" i="71"/>
  <c r="G97" i="71"/>
  <c r="I97" i="71" s="1"/>
  <c r="J97" i="71" s="1"/>
  <c r="F97" i="71"/>
  <c r="D88" i="71"/>
  <c r="G87" i="71"/>
  <c r="I87" i="71" s="1"/>
  <c r="J87" i="71" s="1"/>
  <c r="K87" i="71" s="1"/>
  <c r="F87" i="71"/>
  <c r="G86" i="71"/>
  <c r="I86" i="71" s="1"/>
  <c r="J86" i="71" s="1"/>
  <c r="K86" i="71" s="1"/>
  <c r="F86" i="71"/>
  <c r="G85" i="71"/>
  <c r="I85" i="71" s="1"/>
  <c r="F85" i="71"/>
  <c r="I84" i="71"/>
  <c r="G84" i="71"/>
  <c r="F84" i="71"/>
  <c r="J84" i="71" s="1"/>
  <c r="K84" i="71" s="1"/>
  <c r="G83" i="71"/>
  <c r="I83" i="71" s="1"/>
  <c r="F83" i="71"/>
  <c r="G82" i="71"/>
  <c r="I82" i="71" s="1"/>
  <c r="F82" i="71"/>
  <c r="G81" i="71"/>
  <c r="I81" i="71" s="1"/>
  <c r="J81" i="71" s="1"/>
  <c r="K81" i="71" s="1"/>
  <c r="F81" i="71"/>
  <c r="G80" i="71"/>
  <c r="I80" i="71" s="1"/>
  <c r="F80" i="71"/>
  <c r="J80" i="71" s="1"/>
  <c r="K80" i="71" s="1"/>
  <c r="G79" i="71"/>
  <c r="I79" i="71" s="1"/>
  <c r="J79" i="71" s="1"/>
  <c r="K79" i="71" s="1"/>
  <c r="F79" i="71"/>
  <c r="G78" i="71"/>
  <c r="I78" i="71" s="1"/>
  <c r="J78" i="71" s="1"/>
  <c r="K78" i="71" s="1"/>
  <c r="F78" i="71"/>
  <c r="G77" i="71"/>
  <c r="I77" i="71" s="1"/>
  <c r="F77" i="71"/>
  <c r="I76" i="71"/>
  <c r="G76" i="71"/>
  <c r="F76" i="71"/>
  <c r="G75" i="71"/>
  <c r="I75" i="71" s="1"/>
  <c r="F75" i="71"/>
  <c r="J75" i="71" s="1"/>
  <c r="K75" i="71" s="1"/>
  <c r="G74" i="71"/>
  <c r="I74" i="71" s="1"/>
  <c r="F74" i="71"/>
  <c r="G73" i="71"/>
  <c r="I73" i="71" s="1"/>
  <c r="J73" i="71" s="1"/>
  <c r="K73" i="71" s="1"/>
  <c r="F73" i="71"/>
  <c r="G72" i="71"/>
  <c r="I72" i="71" s="1"/>
  <c r="F72" i="71"/>
  <c r="J72" i="71" s="1"/>
  <c r="K72" i="71" s="1"/>
  <c r="G71" i="71"/>
  <c r="I71" i="71" s="1"/>
  <c r="J71" i="71" s="1"/>
  <c r="K71" i="71" s="1"/>
  <c r="F71" i="71"/>
  <c r="G70" i="71"/>
  <c r="I70" i="71" s="1"/>
  <c r="J70" i="71" s="1"/>
  <c r="K70" i="71" s="1"/>
  <c r="F70" i="71"/>
  <c r="G69" i="71"/>
  <c r="I69" i="71" s="1"/>
  <c r="F69" i="71"/>
  <c r="I68" i="71"/>
  <c r="G68" i="71"/>
  <c r="F68" i="71"/>
  <c r="J68" i="71" s="1"/>
  <c r="D59" i="71"/>
  <c r="G58" i="71"/>
  <c r="I58" i="71" s="1"/>
  <c r="F58" i="71"/>
  <c r="G57" i="71"/>
  <c r="I57" i="71" s="1"/>
  <c r="F57" i="71"/>
  <c r="J57" i="71" s="1"/>
  <c r="K57" i="71" s="1"/>
  <c r="G56" i="71"/>
  <c r="I56" i="71" s="1"/>
  <c r="F56" i="71"/>
  <c r="G55" i="71"/>
  <c r="I55" i="71" s="1"/>
  <c r="J55" i="71" s="1"/>
  <c r="K55" i="71" s="1"/>
  <c r="F55" i="71"/>
  <c r="G54" i="71"/>
  <c r="I54" i="71" s="1"/>
  <c r="F54" i="71"/>
  <c r="G53" i="71"/>
  <c r="I53" i="71" s="1"/>
  <c r="J53" i="71" s="1"/>
  <c r="K53" i="71" s="1"/>
  <c r="F53" i="71"/>
  <c r="G52" i="71"/>
  <c r="I52" i="71" s="1"/>
  <c r="J52" i="71" s="1"/>
  <c r="K52" i="71" s="1"/>
  <c r="F52" i="71"/>
  <c r="G51" i="71"/>
  <c r="I51" i="71" s="1"/>
  <c r="F51" i="71"/>
  <c r="I50" i="71"/>
  <c r="G50" i="71"/>
  <c r="F50" i="71"/>
  <c r="G49" i="71"/>
  <c r="I49" i="71" s="1"/>
  <c r="F49" i="71"/>
  <c r="G48" i="71"/>
  <c r="I48" i="71" s="1"/>
  <c r="F48" i="71"/>
  <c r="G47" i="71"/>
  <c r="I47" i="71" s="1"/>
  <c r="J47" i="71" s="1"/>
  <c r="K47" i="71" s="1"/>
  <c r="F47" i="71"/>
  <c r="G46" i="71"/>
  <c r="I46" i="71" s="1"/>
  <c r="F46" i="71"/>
  <c r="J46" i="71" s="1"/>
  <c r="K46" i="71" s="1"/>
  <c r="G45" i="71"/>
  <c r="I45" i="71" s="1"/>
  <c r="J45" i="71" s="1"/>
  <c r="K45" i="71" s="1"/>
  <c r="F45" i="71"/>
  <c r="I44" i="71"/>
  <c r="G44" i="71"/>
  <c r="F44" i="71"/>
  <c r="G43" i="71"/>
  <c r="I43" i="71" s="1"/>
  <c r="F43" i="71"/>
  <c r="I42" i="71"/>
  <c r="G42" i="71"/>
  <c r="F42" i="71"/>
  <c r="J42" i="71" s="1"/>
  <c r="K42" i="71" s="1"/>
  <c r="G41" i="71"/>
  <c r="I41" i="71" s="1"/>
  <c r="F41" i="71"/>
  <c r="J41" i="71" s="1"/>
  <c r="K41" i="71" s="1"/>
  <c r="G40" i="71"/>
  <c r="I40" i="71" s="1"/>
  <c r="F40" i="71"/>
  <c r="G39" i="71"/>
  <c r="I39" i="71" s="1"/>
  <c r="J39" i="71" s="1"/>
  <c r="F39" i="71"/>
  <c r="I15" i="71"/>
  <c r="G15" i="71"/>
  <c r="E15" i="71"/>
  <c r="D15" i="71"/>
  <c r="K14" i="71"/>
  <c r="L14" i="71" s="1"/>
  <c r="F14" i="71"/>
  <c r="H14" i="71" s="1"/>
  <c r="J14" i="71" s="1"/>
  <c r="K13" i="71"/>
  <c r="L13" i="71" s="1"/>
  <c r="F13" i="71"/>
  <c r="F15" i="71" s="1"/>
  <c r="J239" i="70"/>
  <c r="J238" i="70"/>
  <c r="D233" i="70"/>
  <c r="G232" i="70"/>
  <c r="I232" i="70" s="1"/>
  <c r="F232" i="70"/>
  <c r="G231" i="70"/>
  <c r="I231" i="70" s="1"/>
  <c r="F231" i="70"/>
  <c r="G230" i="70"/>
  <c r="I230" i="70" s="1"/>
  <c r="J230" i="70" s="1"/>
  <c r="K230" i="70" s="1"/>
  <c r="F230" i="70"/>
  <c r="G229" i="70"/>
  <c r="I229" i="70" s="1"/>
  <c r="F229" i="70"/>
  <c r="I228" i="70"/>
  <c r="G228" i="70"/>
  <c r="F228" i="70"/>
  <c r="G227" i="70"/>
  <c r="I227" i="70" s="1"/>
  <c r="F227" i="70"/>
  <c r="G226" i="70"/>
  <c r="I226" i="70" s="1"/>
  <c r="F226" i="70"/>
  <c r="G225" i="70"/>
  <c r="I225" i="70" s="1"/>
  <c r="F225" i="70"/>
  <c r="G224" i="70"/>
  <c r="I224" i="70" s="1"/>
  <c r="F224" i="70"/>
  <c r="G223" i="70"/>
  <c r="I223" i="70" s="1"/>
  <c r="F223" i="70"/>
  <c r="G222" i="70"/>
  <c r="I222" i="70" s="1"/>
  <c r="F222" i="70"/>
  <c r="G221" i="70"/>
  <c r="I221" i="70" s="1"/>
  <c r="F221" i="70"/>
  <c r="G220" i="70"/>
  <c r="I220" i="70" s="1"/>
  <c r="F220" i="70"/>
  <c r="G219" i="70"/>
  <c r="I219" i="70" s="1"/>
  <c r="F219" i="70"/>
  <c r="G218" i="70"/>
  <c r="I218" i="70" s="1"/>
  <c r="F218" i="70"/>
  <c r="G217" i="70"/>
  <c r="I217" i="70" s="1"/>
  <c r="F217" i="70"/>
  <c r="G216" i="70"/>
  <c r="I216" i="70" s="1"/>
  <c r="F216" i="70"/>
  <c r="G215" i="70"/>
  <c r="I215" i="70" s="1"/>
  <c r="F215" i="70"/>
  <c r="G214" i="70"/>
  <c r="I214" i="70" s="1"/>
  <c r="F214" i="70"/>
  <c r="G213" i="70"/>
  <c r="I213" i="70" s="1"/>
  <c r="F213" i="70"/>
  <c r="D204" i="70"/>
  <c r="G203" i="70"/>
  <c r="I203" i="70" s="1"/>
  <c r="F203" i="70"/>
  <c r="G202" i="70"/>
  <c r="I202" i="70" s="1"/>
  <c r="F202" i="70"/>
  <c r="G201" i="70"/>
  <c r="I201" i="70" s="1"/>
  <c r="F201" i="70"/>
  <c r="G200" i="70"/>
  <c r="I200" i="70" s="1"/>
  <c r="F200" i="70"/>
  <c r="G199" i="70"/>
  <c r="I199" i="70" s="1"/>
  <c r="F199" i="70"/>
  <c r="G198" i="70"/>
  <c r="I198" i="70" s="1"/>
  <c r="F198" i="70"/>
  <c r="G197" i="70"/>
  <c r="I197" i="70" s="1"/>
  <c r="F197" i="70"/>
  <c r="G196" i="70"/>
  <c r="I196" i="70" s="1"/>
  <c r="F196" i="70"/>
  <c r="G195" i="70"/>
  <c r="I195" i="70" s="1"/>
  <c r="F195" i="70"/>
  <c r="J195" i="70" s="1"/>
  <c r="K195" i="70" s="1"/>
  <c r="G194" i="70"/>
  <c r="I194" i="70" s="1"/>
  <c r="F194" i="70"/>
  <c r="G193" i="70"/>
  <c r="I193" i="70" s="1"/>
  <c r="F193" i="70"/>
  <c r="G192" i="70"/>
  <c r="I192" i="70" s="1"/>
  <c r="F192" i="70"/>
  <c r="G191" i="70"/>
  <c r="I191" i="70" s="1"/>
  <c r="F191" i="70"/>
  <c r="G190" i="70"/>
  <c r="I190" i="70" s="1"/>
  <c r="F190" i="70"/>
  <c r="G189" i="70"/>
  <c r="I189" i="70" s="1"/>
  <c r="F189" i="70"/>
  <c r="I188" i="70"/>
  <c r="G188" i="70"/>
  <c r="F188" i="70"/>
  <c r="G187" i="70"/>
  <c r="I187" i="70" s="1"/>
  <c r="F187" i="70"/>
  <c r="G186" i="70"/>
  <c r="I186" i="70" s="1"/>
  <c r="F186" i="70"/>
  <c r="G185" i="70"/>
  <c r="I185" i="70" s="1"/>
  <c r="F185" i="70"/>
  <c r="G184" i="70"/>
  <c r="I184" i="70" s="1"/>
  <c r="F184" i="70"/>
  <c r="J184" i="70" s="1"/>
  <c r="D175" i="70"/>
  <c r="G174" i="70"/>
  <c r="I174" i="70" s="1"/>
  <c r="F174" i="70"/>
  <c r="G173" i="70"/>
  <c r="I173" i="70" s="1"/>
  <c r="F173" i="70"/>
  <c r="G172" i="70"/>
  <c r="I172" i="70" s="1"/>
  <c r="F172" i="70"/>
  <c r="G171" i="70"/>
  <c r="I171" i="70" s="1"/>
  <c r="F171" i="70"/>
  <c r="G170" i="70"/>
  <c r="I170" i="70" s="1"/>
  <c r="F170" i="70"/>
  <c r="G169" i="70"/>
  <c r="I169" i="70" s="1"/>
  <c r="F169" i="70"/>
  <c r="G168" i="70"/>
  <c r="I168" i="70" s="1"/>
  <c r="F168" i="70"/>
  <c r="G167" i="70"/>
  <c r="I167" i="70" s="1"/>
  <c r="F167" i="70"/>
  <c r="G166" i="70"/>
  <c r="I166" i="70" s="1"/>
  <c r="F166" i="70"/>
  <c r="G165" i="70"/>
  <c r="I165" i="70" s="1"/>
  <c r="F165" i="70"/>
  <c r="G164" i="70"/>
  <c r="I164" i="70" s="1"/>
  <c r="F164" i="70"/>
  <c r="G163" i="70"/>
  <c r="I163" i="70" s="1"/>
  <c r="F163" i="70"/>
  <c r="G162" i="70"/>
  <c r="I162" i="70" s="1"/>
  <c r="F162" i="70"/>
  <c r="G161" i="70"/>
  <c r="I161" i="70" s="1"/>
  <c r="F161" i="70"/>
  <c r="I160" i="70"/>
  <c r="G160" i="70"/>
  <c r="F160" i="70"/>
  <c r="G159" i="70"/>
  <c r="I159" i="70" s="1"/>
  <c r="F159" i="70"/>
  <c r="G158" i="70"/>
  <c r="I158" i="70" s="1"/>
  <c r="F158" i="70"/>
  <c r="G157" i="70"/>
  <c r="I157" i="70" s="1"/>
  <c r="F157" i="70"/>
  <c r="G156" i="70"/>
  <c r="I156" i="70" s="1"/>
  <c r="F156" i="70"/>
  <c r="G155" i="70"/>
  <c r="I155" i="70" s="1"/>
  <c r="F155" i="70"/>
  <c r="D146" i="70"/>
  <c r="G145" i="70"/>
  <c r="I145" i="70" s="1"/>
  <c r="F145" i="70"/>
  <c r="G144" i="70"/>
  <c r="I144" i="70" s="1"/>
  <c r="F144" i="70"/>
  <c r="G143" i="70"/>
  <c r="I143" i="70" s="1"/>
  <c r="F143" i="70"/>
  <c r="G142" i="70"/>
  <c r="I142" i="70" s="1"/>
  <c r="F142" i="70"/>
  <c r="G141" i="70"/>
  <c r="I141" i="70" s="1"/>
  <c r="F141" i="70"/>
  <c r="G140" i="70"/>
  <c r="I140" i="70" s="1"/>
  <c r="F140" i="70"/>
  <c r="G139" i="70"/>
  <c r="I139" i="70" s="1"/>
  <c r="F139" i="70"/>
  <c r="G138" i="70"/>
  <c r="I138" i="70" s="1"/>
  <c r="F138" i="70"/>
  <c r="G137" i="70"/>
  <c r="I137" i="70" s="1"/>
  <c r="F137" i="70"/>
  <c r="G136" i="70"/>
  <c r="I136" i="70" s="1"/>
  <c r="F136" i="70"/>
  <c r="G135" i="70"/>
  <c r="I135" i="70" s="1"/>
  <c r="F135" i="70"/>
  <c r="G134" i="70"/>
  <c r="I134" i="70" s="1"/>
  <c r="F134" i="70"/>
  <c r="G133" i="70"/>
  <c r="I133" i="70" s="1"/>
  <c r="F133" i="70"/>
  <c r="G132" i="70"/>
  <c r="I132" i="70" s="1"/>
  <c r="F132" i="70"/>
  <c r="G131" i="70"/>
  <c r="I131" i="70" s="1"/>
  <c r="F131" i="70"/>
  <c r="G130" i="70"/>
  <c r="I130" i="70" s="1"/>
  <c r="F130" i="70"/>
  <c r="G129" i="70"/>
  <c r="I129" i="70" s="1"/>
  <c r="F129" i="70"/>
  <c r="G128" i="70"/>
  <c r="I128" i="70" s="1"/>
  <c r="F128" i="70"/>
  <c r="G127" i="70"/>
  <c r="I127" i="70" s="1"/>
  <c r="F127" i="70"/>
  <c r="G126" i="70"/>
  <c r="I126" i="70" s="1"/>
  <c r="F126" i="70"/>
  <c r="D117" i="70"/>
  <c r="G116" i="70"/>
  <c r="I116" i="70" s="1"/>
  <c r="F116" i="70"/>
  <c r="G115" i="70"/>
  <c r="I115" i="70" s="1"/>
  <c r="F115" i="70"/>
  <c r="G114" i="70"/>
  <c r="I114" i="70" s="1"/>
  <c r="F114" i="70"/>
  <c r="G113" i="70"/>
  <c r="I113" i="70" s="1"/>
  <c r="F113" i="70"/>
  <c r="G112" i="70"/>
  <c r="I112" i="70" s="1"/>
  <c r="F112" i="70"/>
  <c r="G111" i="70"/>
  <c r="I111" i="70" s="1"/>
  <c r="F111" i="70"/>
  <c r="G110" i="70"/>
  <c r="I110" i="70" s="1"/>
  <c r="F110" i="70"/>
  <c r="G109" i="70"/>
  <c r="I109" i="70" s="1"/>
  <c r="F109" i="70"/>
  <c r="G108" i="70"/>
  <c r="I108" i="70" s="1"/>
  <c r="F108" i="70"/>
  <c r="G107" i="70"/>
  <c r="I107" i="70" s="1"/>
  <c r="F107" i="70"/>
  <c r="G106" i="70"/>
  <c r="I106" i="70" s="1"/>
  <c r="F106" i="70"/>
  <c r="G105" i="70"/>
  <c r="I105" i="70" s="1"/>
  <c r="F105" i="70"/>
  <c r="G104" i="70"/>
  <c r="I104" i="70" s="1"/>
  <c r="F104" i="70"/>
  <c r="G103" i="70"/>
  <c r="I103" i="70" s="1"/>
  <c r="F103" i="70"/>
  <c r="G102" i="70"/>
  <c r="I102" i="70" s="1"/>
  <c r="F102" i="70"/>
  <c r="G101" i="70"/>
  <c r="I101" i="70" s="1"/>
  <c r="F101" i="70"/>
  <c r="J101" i="70" s="1"/>
  <c r="K101" i="70" s="1"/>
  <c r="G100" i="70"/>
  <c r="I100" i="70" s="1"/>
  <c r="F100" i="70"/>
  <c r="G99" i="70"/>
  <c r="I99" i="70" s="1"/>
  <c r="F99" i="70"/>
  <c r="G98" i="70"/>
  <c r="I98" i="70" s="1"/>
  <c r="F98" i="70"/>
  <c r="G97" i="70"/>
  <c r="I97" i="70" s="1"/>
  <c r="F97" i="70"/>
  <c r="D88" i="70"/>
  <c r="G87" i="70"/>
  <c r="I87" i="70" s="1"/>
  <c r="F87" i="70"/>
  <c r="G86" i="70"/>
  <c r="I86" i="70" s="1"/>
  <c r="F86" i="70"/>
  <c r="G85" i="70"/>
  <c r="I85" i="70" s="1"/>
  <c r="F85" i="70"/>
  <c r="I84" i="70"/>
  <c r="G84" i="70"/>
  <c r="F84" i="70"/>
  <c r="G83" i="70"/>
  <c r="I83" i="70" s="1"/>
  <c r="F83" i="70"/>
  <c r="J83" i="70" s="1"/>
  <c r="K83" i="70" s="1"/>
  <c r="G82" i="70"/>
  <c r="I82" i="70" s="1"/>
  <c r="F82" i="70"/>
  <c r="G81" i="70"/>
  <c r="I81" i="70" s="1"/>
  <c r="F81" i="70"/>
  <c r="G80" i="70"/>
  <c r="I80" i="70" s="1"/>
  <c r="F80" i="70"/>
  <c r="G79" i="70"/>
  <c r="I79" i="70" s="1"/>
  <c r="F79" i="70"/>
  <c r="I78" i="70"/>
  <c r="G78" i="70"/>
  <c r="F78" i="70"/>
  <c r="G77" i="70"/>
  <c r="I77" i="70" s="1"/>
  <c r="F77" i="70"/>
  <c r="G76" i="70"/>
  <c r="I76" i="70" s="1"/>
  <c r="F76" i="70"/>
  <c r="G75" i="70"/>
  <c r="I75" i="70" s="1"/>
  <c r="F75" i="70"/>
  <c r="G74" i="70"/>
  <c r="I74" i="70" s="1"/>
  <c r="F74" i="70"/>
  <c r="G73" i="70"/>
  <c r="I73" i="70" s="1"/>
  <c r="F73" i="70"/>
  <c r="G72" i="70"/>
  <c r="I72" i="70" s="1"/>
  <c r="F72" i="70"/>
  <c r="G71" i="70"/>
  <c r="I71" i="70" s="1"/>
  <c r="F71" i="70"/>
  <c r="G70" i="70"/>
  <c r="I70" i="70" s="1"/>
  <c r="F70" i="70"/>
  <c r="G69" i="70"/>
  <c r="I69" i="70" s="1"/>
  <c r="J69" i="70" s="1"/>
  <c r="K69" i="70" s="1"/>
  <c r="F69" i="70"/>
  <c r="G68" i="70"/>
  <c r="I68" i="70" s="1"/>
  <c r="F68" i="70"/>
  <c r="D59" i="70"/>
  <c r="G58" i="70"/>
  <c r="I58" i="70" s="1"/>
  <c r="F58" i="70"/>
  <c r="G57" i="70"/>
  <c r="I57" i="70" s="1"/>
  <c r="F57" i="70"/>
  <c r="G56" i="70"/>
  <c r="I56" i="70" s="1"/>
  <c r="F56" i="70"/>
  <c r="G55" i="70"/>
  <c r="I55" i="70" s="1"/>
  <c r="F55" i="70"/>
  <c r="G54" i="70"/>
  <c r="I54" i="70" s="1"/>
  <c r="F54" i="70"/>
  <c r="G53" i="70"/>
  <c r="I53" i="70" s="1"/>
  <c r="F53" i="70"/>
  <c r="G52" i="70"/>
  <c r="I52" i="70" s="1"/>
  <c r="F52" i="70"/>
  <c r="G51" i="70"/>
  <c r="I51" i="70" s="1"/>
  <c r="F51" i="70"/>
  <c r="G50" i="70"/>
  <c r="I50" i="70" s="1"/>
  <c r="F50" i="70"/>
  <c r="G49" i="70"/>
  <c r="I49" i="70" s="1"/>
  <c r="F49" i="70"/>
  <c r="J49" i="70" s="1"/>
  <c r="K49" i="70" s="1"/>
  <c r="G48" i="70"/>
  <c r="I48" i="70" s="1"/>
  <c r="F48" i="70"/>
  <c r="G47" i="70"/>
  <c r="I47" i="70" s="1"/>
  <c r="F47" i="70"/>
  <c r="G46" i="70"/>
  <c r="I46" i="70" s="1"/>
  <c r="F46" i="70"/>
  <c r="G45" i="70"/>
  <c r="I45" i="70" s="1"/>
  <c r="F45" i="70"/>
  <c r="G44" i="70"/>
  <c r="I44" i="70" s="1"/>
  <c r="F44" i="70"/>
  <c r="G43" i="70"/>
  <c r="I43" i="70" s="1"/>
  <c r="F43" i="70"/>
  <c r="I42" i="70"/>
  <c r="G42" i="70"/>
  <c r="F42" i="70"/>
  <c r="G41" i="70"/>
  <c r="I41" i="70" s="1"/>
  <c r="F41" i="70"/>
  <c r="G40" i="70"/>
  <c r="I40" i="70" s="1"/>
  <c r="F40" i="70"/>
  <c r="G39" i="70"/>
  <c r="I39" i="70" s="1"/>
  <c r="F39" i="70"/>
  <c r="I15" i="70"/>
  <c r="G15" i="70"/>
  <c r="E15" i="70"/>
  <c r="D15" i="70"/>
  <c r="K14" i="70"/>
  <c r="L14" i="70" s="1"/>
  <c r="F14" i="70"/>
  <c r="H14" i="70" s="1"/>
  <c r="J14" i="70" s="1"/>
  <c r="K13" i="70"/>
  <c r="L13" i="70" s="1"/>
  <c r="F13" i="70"/>
  <c r="F15" i="70" s="1"/>
  <c r="J239" i="69"/>
  <c r="K14" i="68" l="1"/>
  <c r="L14" i="68" s="1"/>
  <c r="F15" i="68"/>
  <c r="J240" i="68"/>
  <c r="J87" i="70"/>
  <c r="K87" i="70" s="1"/>
  <c r="J228" i="70"/>
  <c r="K228" i="70" s="1"/>
  <c r="J41" i="70"/>
  <c r="K41" i="70" s="1"/>
  <c r="J200" i="70"/>
  <c r="K200" i="70" s="1"/>
  <c r="J105" i="70"/>
  <c r="K105" i="70" s="1"/>
  <c r="J137" i="70"/>
  <c r="K137" i="70" s="1"/>
  <c r="J217" i="70"/>
  <c r="K217" i="70" s="1"/>
  <c r="J225" i="70"/>
  <c r="K225" i="70" s="1"/>
  <c r="J85" i="70"/>
  <c r="K85" i="70" s="1"/>
  <c r="J106" i="70"/>
  <c r="K106" i="70" s="1"/>
  <c r="J113" i="70"/>
  <c r="K113" i="70" s="1"/>
  <c r="J201" i="70"/>
  <c r="K201" i="70" s="1"/>
  <c r="J111" i="70"/>
  <c r="K111" i="70" s="1"/>
  <c r="J51" i="70"/>
  <c r="K51" i="70" s="1"/>
  <c r="J155" i="70"/>
  <c r="K155" i="70" s="1"/>
  <c r="J215" i="70"/>
  <c r="K215" i="70" s="1"/>
  <c r="J240" i="58"/>
  <c r="J224" i="68"/>
  <c r="K224" i="68" s="1"/>
  <c r="J213" i="68"/>
  <c r="K213" i="68" s="1"/>
  <c r="J222" i="68"/>
  <c r="K222" i="68" s="1"/>
  <c r="J223" i="68"/>
  <c r="K223" i="68" s="1"/>
  <c r="J216" i="68"/>
  <c r="K216" i="68" s="1"/>
  <c r="J217" i="68"/>
  <c r="K217" i="68" s="1"/>
  <c r="J221" i="68"/>
  <c r="K221" i="68" s="1"/>
  <c r="J227" i="68"/>
  <c r="K227" i="68" s="1"/>
  <c r="J187" i="68"/>
  <c r="K187" i="68" s="1"/>
  <c r="J196" i="68"/>
  <c r="K196" i="68" s="1"/>
  <c r="J197" i="68"/>
  <c r="K197" i="68" s="1"/>
  <c r="J200" i="68"/>
  <c r="K200" i="68" s="1"/>
  <c r="J184" i="68"/>
  <c r="J191" i="68"/>
  <c r="K191" i="68" s="1"/>
  <c r="J195" i="68"/>
  <c r="K195" i="68" s="1"/>
  <c r="J201" i="68"/>
  <c r="K201" i="68" s="1"/>
  <c r="J185" i="68"/>
  <c r="K185" i="68" s="1"/>
  <c r="J198" i="68"/>
  <c r="K198" i="68" s="1"/>
  <c r="J202" i="68"/>
  <c r="K202" i="68" s="1"/>
  <c r="J157" i="68"/>
  <c r="K157" i="68" s="1"/>
  <c r="J161" i="68"/>
  <c r="K161" i="68" s="1"/>
  <c r="J167" i="68"/>
  <c r="K167" i="68" s="1"/>
  <c r="J171" i="68"/>
  <c r="K171" i="68" s="1"/>
  <c r="J164" i="68"/>
  <c r="K164" i="68" s="1"/>
  <c r="J155" i="68"/>
  <c r="J175" i="68" s="1"/>
  <c r="K175" i="68" s="1"/>
  <c r="J158" i="68"/>
  <c r="K158" i="68" s="1"/>
  <c r="J169" i="68"/>
  <c r="K169" i="68" s="1"/>
  <c r="J160" i="68"/>
  <c r="K160" i="68" s="1"/>
  <c r="J163" i="68"/>
  <c r="K163" i="68" s="1"/>
  <c r="J166" i="68"/>
  <c r="K166" i="68" s="1"/>
  <c r="J173" i="68"/>
  <c r="K173" i="68" s="1"/>
  <c r="J138" i="68"/>
  <c r="K138" i="68" s="1"/>
  <c r="J129" i="68"/>
  <c r="K129" i="68" s="1"/>
  <c r="J127" i="68"/>
  <c r="K127" i="68" s="1"/>
  <c r="J133" i="68"/>
  <c r="K133" i="68" s="1"/>
  <c r="J143" i="68"/>
  <c r="K143" i="68" s="1"/>
  <c r="J134" i="68"/>
  <c r="K134" i="68" s="1"/>
  <c r="J137" i="68"/>
  <c r="K137" i="68" s="1"/>
  <c r="J131" i="68"/>
  <c r="K131" i="68" s="1"/>
  <c r="J135" i="68"/>
  <c r="K135" i="68" s="1"/>
  <c r="J141" i="68"/>
  <c r="K141" i="68" s="1"/>
  <c r="J100" i="68"/>
  <c r="K100" i="68" s="1"/>
  <c r="J103" i="68"/>
  <c r="K103" i="68" s="1"/>
  <c r="J106" i="68"/>
  <c r="K106" i="68" s="1"/>
  <c r="J113" i="68"/>
  <c r="K113" i="68" s="1"/>
  <c r="J101" i="68"/>
  <c r="K101" i="68" s="1"/>
  <c r="J107" i="68"/>
  <c r="K107" i="68" s="1"/>
  <c r="J104" i="68"/>
  <c r="K104" i="68" s="1"/>
  <c r="J109" i="68"/>
  <c r="K109" i="68" s="1"/>
  <c r="J116" i="68"/>
  <c r="K116" i="68" s="1"/>
  <c r="J70" i="68"/>
  <c r="K70" i="68" s="1"/>
  <c r="J85" i="68"/>
  <c r="K85" i="68" s="1"/>
  <c r="J68" i="68"/>
  <c r="J69" i="68"/>
  <c r="K69" i="68" s="1"/>
  <c r="J72" i="68"/>
  <c r="K72" i="68" s="1"/>
  <c r="J79" i="68"/>
  <c r="K79" i="68" s="1"/>
  <c r="J83" i="68"/>
  <c r="K83" i="68" s="1"/>
  <c r="J56" i="68"/>
  <c r="K56" i="68" s="1"/>
  <c r="J42" i="68"/>
  <c r="K42" i="68" s="1"/>
  <c r="J43" i="68"/>
  <c r="K43" i="68" s="1"/>
  <c r="J57" i="68"/>
  <c r="K57" i="68" s="1"/>
  <c r="J41" i="68"/>
  <c r="K41" i="68" s="1"/>
  <c r="J47" i="68"/>
  <c r="K47" i="68" s="1"/>
  <c r="J51" i="68"/>
  <c r="K51" i="68" s="1"/>
  <c r="J44" i="68"/>
  <c r="K44" i="68" s="1"/>
  <c r="J45" i="68"/>
  <c r="K45" i="68" s="1"/>
  <c r="J74" i="68"/>
  <c r="K74" i="68" s="1"/>
  <c r="J87" i="68"/>
  <c r="K87" i="68" s="1"/>
  <c r="J142" i="68"/>
  <c r="K142" i="68" s="1"/>
  <c r="J186" i="68"/>
  <c r="K186" i="68" s="1"/>
  <c r="J199" i="68"/>
  <c r="K199" i="68" s="1"/>
  <c r="J228" i="68"/>
  <c r="K228" i="68" s="1"/>
  <c r="K39" i="68"/>
  <c r="J71" i="68"/>
  <c r="K71" i="68" s="1"/>
  <c r="J126" i="68"/>
  <c r="J139" i="68"/>
  <c r="K139" i="68" s="1"/>
  <c r="J168" i="68"/>
  <c r="K168" i="68" s="1"/>
  <c r="J225" i="68"/>
  <c r="K225" i="68" s="1"/>
  <c r="J40" i="68"/>
  <c r="K40" i="68" s="1"/>
  <c r="J53" i="68"/>
  <c r="K53" i="68" s="1"/>
  <c r="J82" i="68"/>
  <c r="K82" i="68" s="1"/>
  <c r="J97" i="68"/>
  <c r="J194" i="68"/>
  <c r="K194" i="68" s="1"/>
  <c r="K68" i="68"/>
  <c r="J165" i="68"/>
  <c r="K165" i="68" s="1"/>
  <c r="K184" i="68"/>
  <c r="J105" i="68"/>
  <c r="K105" i="68" s="1"/>
  <c r="H13" i="68"/>
  <c r="K13" i="68" s="1"/>
  <c r="L13" i="68" s="1"/>
  <c r="J232" i="58"/>
  <c r="K232" i="58" s="1"/>
  <c r="J213" i="58"/>
  <c r="J221" i="58"/>
  <c r="K221" i="58" s="1"/>
  <c r="J229" i="58"/>
  <c r="K229" i="58" s="1"/>
  <c r="J217" i="58"/>
  <c r="K217" i="58" s="1"/>
  <c r="J225" i="58"/>
  <c r="K225" i="58" s="1"/>
  <c r="J215" i="58"/>
  <c r="K215" i="58" s="1"/>
  <c r="J223" i="58"/>
  <c r="K223" i="58" s="1"/>
  <c r="J231" i="58"/>
  <c r="K231" i="58" s="1"/>
  <c r="J185" i="58"/>
  <c r="K185" i="58" s="1"/>
  <c r="J193" i="58"/>
  <c r="K193" i="58" s="1"/>
  <c r="J191" i="58"/>
  <c r="K191" i="58" s="1"/>
  <c r="J199" i="58"/>
  <c r="K199" i="58" s="1"/>
  <c r="J189" i="58"/>
  <c r="K189" i="58" s="1"/>
  <c r="J197" i="58"/>
  <c r="K197" i="58" s="1"/>
  <c r="J186" i="58"/>
  <c r="K186" i="58" s="1"/>
  <c r="J194" i="58"/>
  <c r="K194" i="58" s="1"/>
  <c r="J202" i="58"/>
  <c r="K202" i="58" s="1"/>
  <c r="J187" i="58"/>
  <c r="K187" i="58" s="1"/>
  <c r="J195" i="58"/>
  <c r="K195" i="58" s="1"/>
  <c r="J203" i="58"/>
  <c r="K203" i="58" s="1"/>
  <c r="J158" i="58"/>
  <c r="K158" i="58" s="1"/>
  <c r="J160" i="58"/>
  <c r="K160" i="58" s="1"/>
  <c r="J166" i="58"/>
  <c r="K166" i="58" s="1"/>
  <c r="J168" i="58"/>
  <c r="K168" i="58" s="1"/>
  <c r="J174" i="58"/>
  <c r="K174" i="58" s="1"/>
  <c r="J157" i="58"/>
  <c r="K157" i="58" s="1"/>
  <c r="J165" i="58"/>
  <c r="K165" i="58" s="1"/>
  <c r="J173" i="58"/>
  <c r="K173" i="58" s="1"/>
  <c r="J155" i="58"/>
  <c r="J175" i="58" s="1"/>
  <c r="K175" i="58" s="1"/>
  <c r="J163" i="58"/>
  <c r="K163" i="58" s="1"/>
  <c r="J171" i="58"/>
  <c r="K171" i="58" s="1"/>
  <c r="J131" i="58"/>
  <c r="K131" i="58" s="1"/>
  <c r="J139" i="58"/>
  <c r="K139" i="58" s="1"/>
  <c r="J129" i="58"/>
  <c r="K129" i="58" s="1"/>
  <c r="J137" i="58"/>
  <c r="K137" i="58" s="1"/>
  <c r="J145" i="58"/>
  <c r="K145" i="58" s="1"/>
  <c r="J127" i="58"/>
  <c r="K127" i="58" s="1"/>
  <c r="J135" i="58"/>
  <c r="K135" i="58" s="1"/>
  <c r="J143" i="58"/>
  <c r="K143" i="58" s="1"/>
  <c r="J97" i="58"/>
  <c r="K97" i="58" s="1"/>
  <c r="J102" i="58"/>
  <c r="K102" i="58" s="1"/>
  <c r="J105" i="58"/>
  <c r="K105" i="58" s="1"/>
  <c r="J110" i="58"/>
  <c r="K110" i="58" s="1"/>
  <c r="J113" i="58"/>
  <c r="K113" i="58" s="1"/>
  <c r="J76" i="58"/>
  <c r="K76" i="58" s="1"/>
  <c r="J79" i="58"/>
  <c r="K79" i="58" s="1"/>
  <c r="J87" i="58"/>
  <c r="K87" i="58" s="1"/>
  <c r="J69" i="58"/>
  <c r="K69" i="58" s="1"/>
  <c r="J77" i="58"/>
  <c r="K77" i="58" s="1"/>
  <c r="J85" i="58"/>
  <c r="K85" i="58" s="1"/>
  <c r="J84" i="58"/>
  <c r="K84" i="58" s="1"/>
  <c r="J68" i="58"/>
  <c r="K68" i="58" s="1"/>
  <c r="J71" i="58"/>
  <c r="K71" i="58" s="1"/>
  <c r="J75" i="58"/>
  <c r="K75" i="58" s="1"/>
  <c r="J83" i="58"/>
  <c r="K83" i="58" s="1"/>
  <c r="J44" i="58"/>
  <c r="K44" i="58" s="1"/>
  <c r="J43" i="58"/>
  <c r="K43" i="58" s="1"/>
  <c r="J51" i="58"/>
  <c r="K51" i="58" s="1"/>
  <c r="J49" i="58"/>
  <c r="K49" i="58" s="1"/>
  <c r="J57" i="58"/>
  <c r="K57" i="58" s="1"/>
  <c r="J41" i="58"/>
  <c r="K41" i="58" s="1"/>
  <c r="J45" i="58"/>
  <c r="K45" i="58" s="1"/>
  <c r="J53" i="58"/>
  <c r="K53" i="58" s="1"/>
  <c r="J233" i="58"/>
  <c r="K233" i="58" s="1"/>
  <c r="K213" i="58"/>
  <c r="J98" i="58"/>
  <c r="K98" i="58" s="1"/>
  <c r="J106" i="58"/>
  <c r="K106" i="58" s="1"/>
  <c r="J114" i="58"/>
  <c r="K114" i="58" s="1"/>
  <c r="J184" i="58"/>
  <c r="J192" i="58"/>
  <c r="K192" i="58" s="1"/>
  <c r="J200" i="58"/>
  <c r="K200" i="58" s="1"/>
  <c r="K126" i="58"/>
  <c r="H13" i="58"/>
  <c r="J240" i="67"/>
  <c r="J221" i="67"/>
  <c r="K221" i="67" s="1"/>
  <c r="J222" i="67"/>
  <c r="K222" i="67" s="1"/>
  <c r="J213" i="67"/>
  <c r="J229" i="67"/>
  <c r="K229" i="67" s="1"/>
  <c r="J216" i="67"/>
  <c r="K216" i="67" s="1"/>
  <c r="J220" i="67"/>
  <c r="K220" i="67" s="1"/>
  <c r="J226" i="67"/>
  <c r="K226" i="67" s="1"/>
  <c r="J230" i="67"/>
  <c r="K230" i="67" s="1"/>
  <c r="J214" i="67"/>
  <c r="K214" i="67" s="1"/>
  <c r="J187" i="67"/>
  <c r="K187" i="67" s="1"/>
  <c r="J189" i="67"/>
  <c r="K189" i="67" s="1"/>
  <c r="J200" i="67"/>
  <c r="K200" i="67" s="1"/>
  <c r="J190" i="67"/>
  <c r="K190" i="67" s="1"/>
  <c r="J188" i="67"/>
  <c r="K188" i="67" s="1"/>
  <c r="J195" i="67"/>
  <c r="K195" i="67" s="1"/>
  <c r="J185" i="67"/>
  <c r="K185" i="67" s="1"/>
  <c r="J198" i="67"/>
  <c r="K198" i="67" s="1"/>
  <c r="J161" i="67"/>
  <c r="K161" i="67" s="1"/>
  <c r="J167" i="67"/>
  <c r="K167" i="67" s="1"/>
  <c r="J158" i="67"/>
  <c r="K158" i="67" s="1"/>
  <c r="J162" i="67"/>
  <c r="K162" i="67" s="1"/>
  <c r="J169" i="67"/>
  <c r="K169" i="67" s="1"/>
  <c r="J172" i="67"/>
  <c r="K172" i="67" s="1"/>
  <c r="J170" i="67"/>
  <c r="K170" i="67" s="1"/>
  <c r="J126" i="67"/>
  <c r="J132" i="67"/>
  <c r="K132" i="67" s="1"/>
  <c r="J136" i="67"/>
  <c r="K136" i="67" s="1"/>
  <c r="J139" i="67"/>
  <c r="K139" i="67" s="1"/>
  <c r="J143" i="67"/>
  <c r="K143" i="67" s="1"/>
  <c r="J138" i="67"/>
  <c r="K138" i="67" s="1"/>
  <c r="J140" i="67"/>
  <c r="K140" i="67" s="1"/>
  <c r="J144" i="67"/>
  <c r="K144" i="67" s="1"/>
  <c r="J127" i="67"/>
  <c r="K127" i="67" s="1"/>
  <c r="J130" i="67"/>
  <c r="K130" i="67" s="1"/>
  <c r="J128" i="67"/>
  <c r="K128" i="67" s="1"/>
  <c r="J135" i="67"/>
  <c r="K135" i="67" s="1"/>
  <c r="J106" i="67"/>
  <c r="K106" i="67" s="1"/>
  <c r="J110" i="67"/>
  <c r="K110" i="67" s="1"/>
  <c r="J114" i="67"/>
  <c r="K114" i="67" s="1"/>
  <c r="J101" i="67"/>
  <c r="K101" i="67" s="1"/>
  <c r="J104" i="67"/>
  <c r="K104" i="67" s="1"/>
  <c r="J115" i="67"/>
  <c r="K115" i="67" s="1"/>
  <c r="J70" i="67"/>
  <c r="K70" i="67" s="1"/>
  <c r="J73" i="67"/>
  <c r="K73" i="67" s="1"/>
  <c r="J76" i="67"/>
  <c r="K76" i="67" s="1"/>
  <c r="J68" i="67"/>
  <c r="K68" i="67" s="1"/>
  <c r="J84" i="67"/>
  <c r="K84" i="67" s="1"/>
  <c r="J46" i="67"/>
  <c r="K46" i="67" s="1"/>
  <c r="J42" i="67"/>
  <c r="K42" i="67" s="1"/>
  <c r="J45" i="67"/>
  <c r="K45" i="67" s="1"/>
  <c r="J48" i="67"/>
  <c r="K48" i="67" s="1"/>
  <c r="J55" i="67"/>
  <c r="K55" i="67" s="1"/>
  <c r="J58" i="67"/>
  <c r="K58" i="67" s="1"/>
  <c r="J79" i="67"/>
  <c r="K79" i="67" s="1"/>
  <c r="J82" i="67"/>
  <c r="K82" i="67" s="1"/>
  <c r="J100" i="67"/>
  <c r="K100" i="67" s="1"/>
  <c r="J113" i="67"/>
  <c r="K113" i="67" s="1"/>
  <c r="J157" i="67"/>
  <c r="K157" i="67" s="1"/>
  <c r="J40" i="67"/>
  <c r="K40" i="67" s="1"/>
  <c r="J97" i="67"/>
  <c r="J133" i="67"/>
  <c r="K133" i="67" s="1"/>
  <c r="J232" i="67"/>
  <c r="K232" i="67" s="1"/>
  <c r="K126" i="67"/>
  <c r="J108" i="67"/>
  <c r="K108" i="67" s="1"/>
  <c r="J165" i="67"/>
  <c r="K165" i="67" s="1"/>
  <c r="J233" i="67"/>
  <c r="K233" i="67" s="1"/>
  <c r="K213" i="67"/>
  <c r="K184" i="67"/>
  <c r="K39" i="67"/>
  <c r="J105" i="67"/>
  <c r="K105" i="67" s="1"/>
  <c r="J141" i="67"/>
  <c r="K141" i="67" s="1"/>
  <c r="J175" i="67"/>
  <c r="K175" i="67" s="1"/>
  <c r="K155" i="67"/>
  <c r="J202" i="67"/>
  <c r="K202" i="67" s="1"/>
  <c r="J227" i="67"/>
  <c r="K227" i="67" s="1"/>
  <c r="H15" i="67"/>
  <c r="K15" i="67" s="1"/>
  <c r="J53" i="67"/>
  <c r="K53" i="67" s="1"/>
  <c r="J56" i="67"/>
  <c r="K56" i="67" s="1"/>
  <c r="J81" i="67"/>
  <c r="K81" i="67" s="1"/>
  <c r="J99" i="67"/>
  <c r="K99" i="67" s="1"/>
  <c r="J116" i="67"/>
  <c r="K116" i="67" s="1"/>
  <c r="J131" i="67"/>
  <c r="K131" i="67" s="1"/>
  <c r="J156" i="67"/>
  <c r="K156" i="67" s="1"/>
  <c r="J160" i="67"/>
  <c r="K160" i="67" s="1"/>
  <c r="J173" i="67"/>
  <c r="K173" i="67" s="1"/>
  <c r="J217" i="67"/>
  <c r="K217" i="67" s="1"/>
  <c r="J226" i="72"/>
  <c r="K226" i="72" s="1"/>
  <c r="J213" i="72"/>
  <c r="J231" i="72"/>
  <c r="K231" i="72" s="1"/>
  <c r="J223" i="72"/>
  <c r="K223" i="72" s="1"/>
  <c r="J229" i="72"/>
  <c r="K229" i="72" s="1"/>
  <c r="J221" i="72"/>
  <c r="K221" i="72" s="1"/>
  <c r="J232" i="72"/>
  <c r="K232" i="72" s="1"/>
  <c r="J214" i="72"/>
  <c r="K214" i="72" s="1"/>
  <c r="J215" i="72"/>
  <c r="K215" i="72" s="1"/>
  <c r="J224" i="72"/>
  <c r="K224" i="72" s="1"/>
  <c r="J228" i="72"/>
  <c r="K228" i="72" s="1"/>
  <c r="J192" i="72"/>
  <c r="K192" i="72" s="1"/>
  <c r="J198" i="72"/>
  <c r="K198" i="72" s="1"/>
  <c r="J202" i="72"/>
  <c r="K202" i="72" s="1"/>
  <c r="J197" i="72"/>
  <c r="K197" i="72" s="1"/>
  <c r="J184" i="72"/>
  <c r="J187" i="72"/>
  <c r="K187" i="72" s="1"/>
  <c r="J196" i="72"/>
  <c r="K196" i="72" s="1"/>
  <c r="J190" i="72"/>
  <c r="K190" i="72" s="1"/>
  <c r="J194" i="72"/>
  <c r="K194" i="72" s="1"/>
  <c r="J203" i="72"/>
  <c r="K203" i="72" s="1"/>
  <c r="J188" i="72"/>
  <c r="K188" i="72" s="1"/>
  <c r="J186" i="72"/>
  <c r="K186" i="72" s="1"/>
  <c r="J195" i="72"/>
  <c r="K195" i="72" s="1"/>
  <c r="J171" i="72"/>
  <c r="K171" i="72" s="1"/>
  <c r="J168" i="72"/>
  <c r="K168" i="72" s="1"/>
  <c r="J162" i="72"/>
  <c r="K162" i="72" s="1"/>
  <c r="J174" i="72"/>
  <c r="K174" i="72" s="1"/>
  <c r="J160" i="72"/>
  <c r="K160" i="72" s="1"/>
  <c r="J169" i="72"/>
  <c r="K169" i="72" s="1"/>
  <c r="J172" i="72"/>
  <c r="K172" i="72" s="1"/>
  <c r="J163" i="72"/>
  <c r="K163" i="72" s="1"/>
  <c r="J161" i="72"/>
  <c r="K161" i="72" s="1"/>
  <c r="J170" i="72"/>
  <c r="K170" i="72" s="1"/>
  <c r="J167" i="72"/>
  <c r="K167" i="72" s="1"/>
  <c r="J127" i="72"/>
  <c r="K127" i="72" s="1"/>
  <c r="J136" i="72"/>
  <c r="K136" i="72" s="1"/>
  <c r="J145" i="72"/>
  <c r="K145" i="72" s="1"/>
  <c r="J130" i="72"/>
  <c r="K130" i="72" s="1"/>
  <c r="J134" i="72"/>
  <c r="K134" i="72" s="1"/>
  <c r="J143" i="72"/>
  <c r="K143" i="72" s="1"/>
  <c r="J133" i="72"/>
  <c r="K133" i="72" s="1"/>
  <c r="J128" i="72"/>
  <c r="K128" i="72" s="1"/>
  <c r="J131" i="72"/>
  <c r="K131" i="72" s="1"/>
  <c r="J137" i="72"/>
  <c r="K137" i="72" s="1"/>
  <c r="J129" i="72"/>
  <c r="K129" i="72" s="1"/>
  <c r="J132" i="72"/>
  <c r="K132" i="72" s="1"/>
  <c r="J103" i="72"/>
  <c r="K103" i="72" s="1"/>
  <c r="J106" i="72"/>
  <c r="K106" i="72" s="1"/>
  <c r="J116" i="72"/>
  <c r="K116" i="72" s="1"/>
  <c r="J101" i="72"/>
  <c r="K101" i="72" s="1"/>
  <c r="J110" i="72"/>
  <c r="K110" i="72" s="1"/>
  <c r="J104" i="72"/>
  <c r="K104" i="72" s="1"/>
  <c r="J108" i="72"/>
  <c r="K108" i="72" s="1"/>
  <c r="J102" i="72"/>
  <c r="K102" i="72" s="1"/>
  <c r="J105" i="72"/>
  <c r="K105" i="72" s="1"/>
  <c r="J111" i="72"/>
  <c r="K111" i="72" s="1"/>
  <c r="J76" i="72"/>
  <c r="K76" i="72" s="1"/>
  <c r="J85" i="72"/>
  <c r="K85" i="72" s="1"/>
  <c r="J70" i="72"/>
  <c r="K70" i="72" s="1"/>
  <c r="J74" i="72"/>
  <c r="K74" i="72" s="1"/>
  <c r="J83" i="72"/>
  <c r="K83" i="72" s="1"/>
  <c r="J73" i="72"/>
  <c r="K73" i="72" s="1"/>
  <c r="J68" i="72"/>
  <c r="J71" i="72"/>
  <c r="K71" i="72" s="1"/>
  <c r="J77" i="72"/>
  <c r="K77" i="72" s="1"/>
  <c r="J80" i="72"/>
  <c r="K80" i="72" s="1"/>
  <c r="J75" i="72"/>
  <c r="K75" i="72" s="1"/>
  <c r="J84" i="72"/>
  <c r="K84" i="72" s="1"/>
  <c r="J87" i="72"/>
  <c r="K87" i="72" s="1"/>
  <c r="J69" i="72"/>
  <c r="K69" i="72" s="1"/>
  <c r="J81" i="72"/>
  <c r="K81" i="72" s="1"/>
  <c r="J240" i="72"/>
  <c r="J58" i="72"/>
  <c r="K58" i="72" s="1"/>
  <c r="J43" i="72"/>
  <c r="K43" i="72" s="1"/>
  <c r="J46" i="72"/>
  <c r="K46" i="72" s="1"/>
  <c r="J56" i="72"/>
  <c r="K56" i="72" s="1"/>
  <c r="J50" i="72"/>
  <c r="K50" i="72" s="1"/>
  <c r="J41" i="72"/>
  <c r="K41" i="72" s="1"/>
  <c r="J44" i="72"/>
  <c r="K44" i="72" s="1"/>
  <c r="J48" i="72"/>
  <c r="K48" i="72" s="1"/>
  <c r="J57" i="72"/>
  <c r="K57" i="72" s="1"/>
  <c r="J42" i="72"/>
  <c r="K42" i="72" s="1"/>
  <c r="J45" i="72"/>
  <c r="K45" i="72" s="1"/>
  <c r="J51" i="72"/>
  <c r="K51" i="72" s="1"/>
  <c r="J165" i="72"/>
  <c r="K165" i="72" s="1"/>
  <c r="K213" i="72"/>
  <c r="J225" i="72"/>
  <c r="K225" i="72" s="1"/>
  <c r="J79" i="72"/>
  <c r="K79" i="72" s="1"/>
  <c r="J97" i="72"/>
  <c r="J139" i="72"/>
  <c r="K139" i="72" s="1"/>
  <c r="J53" i="72"/>
  <c r="K53" i="72" s="1"/>
  <c r="J113" i="72"/>
  <c r="K113" i="72" s="1"/>
  <c r="J157" i="72"/>
  <c r="K157" i="72" s="1"/>
  <c r="K184" i="72"/>
  <c r="J217" i="72"/>
  <c r="K217" i="72" s="1"/>
  <c r="K68" i="72"/>
  <c r="J173" i="72"/>
  <c r="K173" i="72" s="1"/>
  <c r="J191" i="72"/>
  <c r="K191" i="72" s="1"/>
  <c r="K126" i="72"/>
  <c r="K39" i="72"/>
  <c r="H13" i="72"/>
  <c r="K155" i="72"/>
  <c r="J240" i="71"/>
  <c r="J214" i="71"/>
  <c r="K214" i="71" s="1"/>
  <c r="J220" i="71"/>
  <c r="K220" i="71" s="1"/>
  <c r="J223" i="71"/>
  <c r="K223" i="71" s="1"/>
  <c r="J225" i="71"/>
  <c r="K225" i="71" s="1"/>
  <c r="J229" i="71"/>
  <c r="K229" i="71" s="1"/>
  <c r="J217" i="71"/>
  <c r="K217" i="71" s="1"/>
  <c r="J230" i="71"/>
  <c r="K230" i="71" s="1"/>
  <c r="J213" i="71"/>
  <c r="J222" i="71"/>
  <c r="K222" i="71" s="1"/>
  <c r="J228" i="71"/>
  <c r="K228" i="71" s="1"/>
  <c r="J186" i="71"/>
  <c r="K186" i="71" s="1"/>
  <c r="J188" i="71"/>
  <c r="K188" i="71" s="1"/>
  <c r="J194" i="71"/>
  <c r="K194" i="71" s="1"/>
  <c r="J185" i="71"/>
  <c r="K185" i="71" s="1"/>
  <c r="J197" i="71"/>
  <c r="K197" i="71" s="1"/>
  <c r="J199" i="71"/>
  <c r="K199" i="71" s="1"/>
  <c r="J203" i="71"/>
  <c r="K203" i="71" s="1"/>
  <c r="J189" i="71"/>
  <c r="K189" i="71" s="1"/>
  <c r="J191" i="71"/>
  <c r="K191" i="71" s="1"/>
  <c r="J195" i="71"/>
  <c r="K195" i="71" s="1"/>
  <c r="J184" i="71"/>
  <c r="K184" i="71" s="1"/>
  <c r="J196" i="71"/>
  <c r="K196" i="71" s="1"/>
  <c r="J202" i="71"/>
  <c r="K202" i="71" s="1"/>
  <c r="J162" i="71"/>
  <c r="K162" i="71" s="1"/>
  <c r="J168" i="71"/>
  <c r="K168" i="71" s="1"/>
  <c r="J160" i="71"/>
  <c r="K160" i="71" s="1"/>
  <c r="J174" i="71"/>
  <c r="K174" i="71" s="1"/>
  <c r="J169" i="71"/>
  <c r="K169" i="71" s="1"/>
  <c r="J155" i="71"/>
  <c r="J161" i="71"/>
  <c r="K161" i="71" s="1"/>
  <c r="J170" i="71"/>
  <c r="K170" i="71" s="1"/>
  <c r="J141" i="71"/>
  <c r="K141" i="71" s="1"/>
  <c r="J136" i="71"/>
  <c r="K136" i="71" s="1"/>
  <c r="J142" i="71"/>
  <c r="K142" i="71" s="1"/>
  <c r="J128" i="71"/>
  <c r="K128" i="71" s="1"/>
  <c r="J134" i="71"/>
  <c r="K134" i="71" s="1"/>
  <c r="J137" i="71"/>
  <c r="K137" i="71" s="1"/>
  <c r="J143" i="71"/>
  <c r="K143" i="71" s="1"/>
  <c r="J145" i="71"/>
  <c r="K145" i="71" s="1"/>
  <c r="J126" i="71"/>
  <c r="K126" i="71" s="1"/>
  <c r="J129" i="71"/>
  <c r="K129" i="71" s="1"/>
  <c r="J135" i="71"/>
  <c r="K135" i="71" s="1"/>
  <c r="J144" i="71"/>
  <c r="K144" i="71" s="1"/>
  <c r="J100" i="71"/>
  <c r="K100" i="71" s="1"/>
  <c r="J103" i="71"/>
  <c r="K103" i="71" s="1"/>
  <c r="J116" i="71"/>
  <c r="K116" i="71" s="1"/>
  <c r="J110" i="71"/>
  <c r="K110" i="71" s="1"/>
  <c r="J107" i="71"/>
  <c r="K107" i="71" s="1"/>
  <c r="J113" i="71"/>
  <c r="K113" i="71" s="1"/>
  <c r="J108" i="71"/>
  <c r="K108" i="71" s="1"/>
  <c r="J111" i="71"/>
  <c r="K111" i="71" s="1"/>
  <c r="J102" i="71"/>
  <c r="K102" i="71" s="1"/>
  <c r="J104" i="71"/>
  <c r="K104" i="71" s="1"/>
  <c r="J69" i="71"/>
  <c r="K69" i="71" s="1"/>
  <c r="J82" i="71"/>
  <c r="K82" i="71" s="1"/>
  <c r="J85" i="71"/>
  <c r="K85" i="71" s="1"/>
  <c r="J74" i="71"/>
  <c r="K74" i="71" s="1"/>
  <c r="J76" i="71"/>
  <c r="K76" i="71" s="1"/>
  <c r="J77" i="71"/>
  <c r="K77" i="71" s="1"/>
  <c r="J48" i="71"/>
  <c r="K48" i="71" s="1"/>
  <c r="J51" i="71"/>
  <c r="K51" i="71" s="1"/>
  <c r="J54" i="71"/>
  <c r="K54" i="71" s="1"/>
  <c r="J44" i="71"/>
  <c r="K44" i="71" s="1"/>
  <c r="J58" i="71"/>
  <c r="K58" i="71" s="1"/>
  <c r="J40" i="71"/>
  <c r="K40" i="71" s="1"/>
  <c r="J43" i="71"/>
  <c r="K43" i="71" s="1"/>
  <c r="J56" i="71"/>
  <c r="K56" i="71" s="1"/>
  <c r="J50" i="71"/>
  <c r="K50" i="71" s="1"/>
  <c r="J200" i="71"/>
  <c r="K200" i="71" s="1"/>
  <c r="K97" i="71"/>
  <c r="J192" i="71"/>
  <c r="K192" i="71" s="1"/>
  <c r="J218" i="71"/>
  <c r="K218" i="71" s="1"/>
  <c r="K39" i="71"/>
  <c r="J49" i="71"/>
  <c r="K49" i="71" s="1"/>
  <c r="J83" i="71"/>
  <c r="K83" i="71" s="1"/>
  <c r="J98" i="71"/>
  <c r="K98" i="71" s="1"/>
  <c r="J114" i="71"/>
  <c r="K114" i="71" s="1"/>
  <c r="J140" i="71"/>
  <c r="K140" i="71" s="1"/>
  <c r="J166" i="71"/>
  <c r="K166" i="71" s="1"/>
  <c r="K213" i="71"/>
  <c r="K155" i="71"/>
  <c r="K68" i="71"/>
  <c r="J132" i="71"/>
  <c r="K132" i="71" s="1"/>
  <c r="J158" i="71"/>
  <c r="K158" i="71" s="1"/>
  <c r="J231" i="71"/>
  <c r="K231" i="71" s="1"/>
  <c r="J109" i="71"/>
  <c r="K109" i="71" s="1"/>
  <c r="H13" i="71"/>
  <c r="J46" i="70"/>
  <c r="K46" i="70" s="1"/>
  <c r="J199" i="70"/>
  <c r="K199" i="70" s="1"/>
  <c r="J223" i="70"/>
  <c r="K223" i="70" s="1"/>
  <c r="J227" i="70"/>
  <c r="K227" i="70" s="1"/>
  <c r="J145" i="70"/>
  <c r="K145" i="70" s="1"/>
  <c r="J39" i="70"/>
  <c r="K39" i="70" s="1"/>
  <c r="J81" i="70"/>
  <c r="K81" i="70" s="1"/>
  <c r="J97" i="70"/>
  <c r="K97" i="70" s="1"/>
  <c r="J131" i="70"/>
  <c r="K131" i="70" s="1"/>
  <c r="J165" i="70"/>
  <c r="K165" i="70" s="1"/>
  <c r="J185" i="70"/>
  <c r="K185" i="70" s="1"/>
  <c r="J132" i="70"/>
  <c r="K132" i="70" s="1"/>
  <c r="J143" i="70"/>
  <c r="K143" i="70" s="1"/>
  <c r="J163" i="70"/>
  <c r="K163" i="70" s="1"/>
  <c r="J229" i="70"/>
  <c r="K229" i="70" s="1"/>
  <c r="J160" i="70"/>
  <c r="K160" i="70" s="1"/>
  <c r="J99" i="70"/>
  <c r="K99" i="70" s="1"/>
  <c r="J103" i="70"/>
  <c r="K103" i="70" s="1"/>
  <c r="J133" i="70"/>
  <c r="K133" i="70" s="1"/>
  <c r="J167" i="70"/>
  <c r="K167" i="70" s="1"/>
  <c r="J171" i="70"/>
  <c r="K171" i="70" s="1"/>
  <c r="J240" i="70"/>
  <c r="J218" i="70"/>
  <c r="K218" i="70" s="1"/>
  <c r="J222" i="70"/>
  <c r="K222" i="70" s="1"/>
  <c r="J232" i="70"/>
  <c r="K232" i="70" s="1"/>
  <c r="J216" i="70"/>
  <c r="K216" i="70" s="1"/>
  <c r="J219" i="70"/>
  <c r="K219" i="70" s="1"/>
  <c r="J213" i="70"/>
  <c r="K213" i="70" s="1"/>
  <c r="J220" i="70"/>
  <c r="K220" i="70" s="1"/>
  <c r="J214" i="70"/>
  <c r="K214" i="70" s="1"/>
  <c r="J224" i="70"/>
  <c r="K224" i="70" s="1"/>
  <c r="J189" i="70"/>
  <c r="K189" i="70" s="1"/>
  <c r="J186" i="70"/>
  <c r="K186" i="70" s="1"/>
  <c r="J202" i="70"/>
  <c r="K202" i="70" s="1"/>
  <c r="J196" i="70"/>
  <c r="K196" i="70" s="1"/>
  <c r="J198" i="70"/>
  <c r="K198" i="70" s="1"/>
  <c r="J188" i="70"/>
  <c r="K188" i="70" s="1"/>
  <c r="J194" i="70"/>
  <c r="K194" i="70" s="1"/>
  <c r="J190" i="70"/>
  <c r="K190" i="70" s="1"/>
  <c r="J193" i="70"/>
  <c r="K193" i="70" s="1"/>
  <c r="J197" i="70"/>
  <c r="K197" i="70" s="1"/>
  <c r="J191" i="70"/>
  <c r="K191" i="70" s="1"/>
  <c r="J162" i="70"/>
  <c r="K162" i="70" s="1"/>
  <c r="J168" i="70"/>
  <c r="K168" i="70" s="1"/>
  <c r="J173" i="70"/>
  <c r="K173" i="70" s="1"/>
  <c r="J156" i="70"/>
  <c r="J159" i="70"/>
  <c r="K159" i="70" s="1"/>
  <c r="J164" i="70"/>
  <c r="K164" i="70" s="1"/>
  <c r="J166" i="70"/>
  <c r="K166" i="70" s="1"/>
  <c r="J172" i="70"/>
  <c r="K172" i="70" s="1"/>
  <c r="J170" i="70"/>
  <c r="K170" i="70" s="1"/>
  <c r="J157" i="70"/>
  <c r="K157" i="70" s="1"/>
  <c r="J161" i="70"/>
  <c r="K161" i="70" s="1"/>
  <c r="J129" i="70"/>
  <c r="K129" i="70" s="1"/>
  <c r="J126" i="70"/>
  <c r="K126" i="70" s="1"/>
  <c r="J136" i="70"/>
  <c r="K136" i="70" s="1"/>
  <c r="J142" i="70"/>
  <c r="K142" i="70" s="1"/>
  <c r="J127" i="70"/>
  <c r="K127" i="70" s="1"/>
  <c r="J130" i="70"/>
  <c r="K130" i="70" s="1"/>
  <c r="J128" i="70"/>
  <c r="K128" i="70" s="1"/>
  <c r="J134" i="70"/>
  <c r="K134" i="70" s="1"/>
  <c r="J139" i="70"/>
  <c r="K139" i="70" s="1"/>
  <c r="J144" i="70"/>
  <c r="K144" i="70" s="1"/>
  <c r="J138" i="70"/>
  <c r="K138" i="70" s="1"/>
  <c r="J141" i="70"/>
  <c r="K141" i="70" s="1"/>
  <c r="J112" i="70"/>
  <c r="K112" i="70" s="1"/>
  <c r="J115" i="70"/>
  <c r="K115" i="70" s="1"/>
  <c r="J110" i="70"/>
  <c r="K110" i="70" s="1"/>
  <c r="J116" i="70"/>
  <c r="K116" i="70" s="1"/>
  <c r="J104" i="70"/>
  <c r="K104" i="70" s="1"/>
  <c r="J107" i="70"/>
  <c r="K107" i="70" s="1"/>
  <c r="J102" i="70"/>
  <c r="K102" i="70" s="1"/>
  <c r="J100" i="70"/>
  <c r="K100" i="70" s="1"/>
  <c r="J108" i="70"/>
  <c r="K108" i="70" s="1"/>
  <c r="J77" i="70"/>
  <c r="K77" i="70" s="1"/>
  <c r="J68" i="70"/>
  <c r="J74" i="70"/>
  <c r="K74" i="70" s="1"/>
  <c r="J86" i="70"/>
  <c r="K86" i="70" s="1"/>
  <c r="J84" i="70"/>
  <c r="K84" i="70" s="1"/>
  <c r="J73" i="70"/>
  <c r="K73" i="70" s="1"/>
  <c r="J71" i="70"/>
  <c r="K71" i="70" s="1"/>
  <c r="J72" i="70"/>
  <c r="K72" i="70" s="1"/>
  <c r="J78" i="70"/>
  <c r="K78" i="70" s="1"/>
  <c r="J70" i="70"/>
  <c r="K70" i="70" s="1"/>
  <c r="J79" i="70"/>
  <c r="K79" i="70" s="1"/>
  <c r="J76" i="70"/>
  <c r="K76" i="70" s="1"/>
  <c r="J82" i="70"/>
  <c r="K82" i="70" s="1"/>
  <c r="J43" i="70"/>
  <c r="K43" i="70" s="1"/>
  <c r="J52" i="70"/>
  <c r="K52" i="70" s="1"/>
  <c r="J55" i="70"/>
  <c r="K55" i="70" s="1"/>
  <c r="J50" i="70"/>
  <c r="K50" i="70" s="1"/>
  <c r="J56" i="70"/>
  <c r="K56" i="70" s="1"/>
  <c r="J58" i="70"/>
  <c r="K58" i="70" s="1"/>
  <c r="J45" i="70"/>
  <c r="K45" i="70" s="1"/>
  <c r="J44" i="70"/>
  <c r="K44" i="70" s="1"/>
  <c r="J48" i="70"/>
  <c r="K48" i="70" s="1"/>
  <c r="J53" i="70"/>
  <c r="K53" i="70" s="1"/>
  <c r="J57" i="70"/>
  <c r="K57" i="70" s="1"/>
  <c r="J40" i="70"/>
  <c r="K40" i="70" s="1"/>
  <c r="J47" i="70"/>
  <c r="K47" i="70" s="1"/>
  <c r="J42" i="70"/>
  <c r="K42" i="70" s="1"/>
  <c r="K156" i="70"/>
  <c r="J169" i="70"/>
  <c r="K169" i="70" s="1"/>
  <c r="J187" i="70"/>
  <c r="K187" i="70" s="1"/>
  <c r="J203" i="70"/>
  <c r="K203" i="70" s="1"/>
  <c r="K184" i="70"/>
  <c r="J80" i="70"/>
  <c r="K80" i="70" s="1"/>
  <c r="J98" i="70"/>
  <c r="K98" i="70" s="1"/>
  <c r="J140" i="70"/>
  <c r="K140" i="70" s="1"/>
  <c r="J226" i="70"/>
  <c r="K226" i="70" s="1"/>
  <c r="K68" i="70"/>
  <c r="J54" i="70"/>
  <c r="K54" i="70" s="1"/>
  <c r="J75" i="70"/>
  <c r="K75" i="70" s="1"/>
  <c r="J114" i="70"/>
  <c r="K114" i="70" s="1"/>
  <c r="J135" i="70"/>
  <c r="K135" i="70" s="1"/>
  <c r="J158" i="70"/>
  <c r="K158" i="70" s="1"/>
  <c r="J109" i="70"/>
  <c r="K109" i="70" s="1"/>
  <c r="J174" i="70"/>
  <c r="K174" i="70" s="1"/>
  <c r="J192" i="70"/>
  <c r="K192" i="70" s="1"/>
  <c r="J221" i="70"/>
  <c r="K221" i="70" s="1"/>
  <c r="J231" i="70"/>
  <c r="K231" i="70" s="1"/>
  <c r="H13" i="70"/>
  <c r="J204" i="68" l="1"/>
  <c r="K204" i="68" s="1"/>
  <c r="K155" i="68"/>
  <c r="J146" i="68"/>
  <c r="K146" i="68" s="1"/>
  <c r="K126" i="68"/>
  <c r="J117" i="68"/>
  <c r="K117" i="68" s="1"/>
  <c r="K97" i="68"/>
  <c r="H15" i="68"/>
  <c r="K15" i="68" s="1"/>
  <c r="J13" i="68"/>
  <c r="J15" i="68" s="1"/>
  <c r="J17" i="68" s="1"/>
  <c r="J19" i="68" s="1"/>
  <c r="J88" i="68"/>
  <c r="K88" i="68" s="1"/>
  <c r="J233" i="68"/>
  <c r="K233" i="68" s="1"/>
  <c r="J59" i="68"/>
  <c r="K59" i="68" s="1"/>
  <c r="K155" i="58"/>
  <c r="J146" i="58"/>
  <c r="K146" i="58" s="1"/>
  <c r="J88" i="58"/>
  <c r="K88" i="58" s="1"/>
  <c r="J59" i="58"/>
  <c r="K59" i="58" s="1"/>
  <c r="J204" i="58"/>
  <c r="K204" i="58" s="1"/>
  <c r="K184" i="58"/>
  <c r="J117" i="58"/>
  <c r="K117" i="58" s="1"/>
  <c r="H15" i="58"/>
  <c r="K15" i="58" s="1"/>
  <c r="J13" i="58"/>
  <c r="J15" i="58" s="1"/>
  <c r="J17" i="58" s="1"/>
  <c r="J19" i="58" s="1"/>
  <c r="J88" i="67"/>
  <c r="K88" i="67" s="1"/>
  <c r="J59" i="67"/>
  <c r="K59" i="67" s="1"/>
  <c r="J146" i="67"/>
  <c r="K146" i="67" s="1"/>
  <c r="J204" i="67"/>
  <c r="K204" i="67" s="1"/>
  <c r="J117" i="67"/>
  <c r="K117" i="67" s="1"/>
  <c r="K97" i="67"/>
  <c r="J146" i="72"/>
  <c r="K146" i="72" s="1"/>
  <c r="J59" i="72"/>
  <c r="K59" i="72" s="1"/>
  <c r="J88" i="72"/>
  <c r="K88" i="72" s="1"/>
  <c r="H15" i="72"/>
  <c r="K15" i="72" s="1"/>
  <c r="J13" i="72"/>
  <c r="J15" i="72" s="1"/>
  <c r="J17" i="72" s="1"/>
  <c r="J19" i="72" s="1"/>
  <c r="J117" i="72"/>
  <c r="K117" i="72" s="1"/>
  <c r="K97" i="72"/>
  <c r="J204" i="72"/>
  <c r="K204" i="72" s="1"/>
  <c r="J233" i="72"/>
  <c r="K233" i="72" s="1"/>
  <c r="J175" i="72"/>
  <c r="K175" i="72" s="1"/>
  <c r="J233" i="71"/>
  <c r="K233" i="71" s="1"/>
  <c r="J88" i="71"/>
  <c r="K88" i="71" s="1"/>
  <c r="J59" i="71"/>
  <c r="K59" i="71" s="1"/>
  <c r="H15" i="71"/>
  <c r="K15" i="71" s="1"/>
  <c r="J13" i="71"/>
  <c r="J15" i="71" s="1"/>
  <c r="J17" i="71" s="1"/>
  <c r="J19" i="71" s="1"/>
  <c r="J146" i="71"/>
  <c r="K146" i="71" s="1"/>
  <c r="J175" i="71"/>
  <c r="K175" i="71" s="1"/>
  <c r="J204" i="71"/>
  <c r="K204" i="71" s="1"/>
  <c r="J117" i="71"/>
  <c r="K117" i="71" s="1"/>
  <c r="J204" i="70"/>
  <c r="K204" i="70" s="1"/>
  <c r="J175" i="70"/>
  <c r="K175" i="70" s="1"/>
  <c r="H15" i="70"/>
  <c r="K15" i="70" s="1"/>
  <c r="J13" i="70"/>
  <c r="J15" i="70" s="1"/>
  <c r="J17" i="70" s="1"/>
  <c r="J19" i="70" s="1"/>
  <c r="J117" i="70"/>
  <c r="K117" i="70" s="1"/>
  <c r="J146" i="70"/>
  <c r="K146" i="70" s="1"/>
  <c r="J88" i="70"/>
  <c r="K88" i="70" s="1"/>
  <c r="J233" i="70"/>
  <c r="K233" i="70" s="1"/>
  <c r="J59" i="70"/>
  <c r="K59" i="70" s="1"/>
  <c r="E15" i="69"/>
  <c r="G15" i="69"/>
  <c r="I15" i="69"/>
  <c r="D15" i="69"/>
  <c r="D233" i="69" l="1"/>
  <c r="G232" i="69"/>
  <c r="I232" i="69" s="1"/>
  <c r="F232" i="69"/>
  <c r="G231" i="69"/>
  <c r="I231" i="69" s="1"/>
  <c r="F231" i="69"/>
  <c r="G230" i="69"/>
  <c r="I230" i="69" s="1"/>
  <c r="F230" i="69"/>
  <c r="G229" i="69"/>
  <c r="I229" i="69" s="1"/>
  <c r="F229" i="69"/>
  <c r="G228" i="69"/>
  <c r="I228" i="69" s="1"/>
  <c r="F228" i="69"/>
  <c r="G227" i="69"/>
  <c r="I227" i="69" s="1"/>
  <c r="F227" i="69"/>
  <c r="G226" i="69"/>
  <c r="I226" i="69" s="1"/>
  <c r="F226" i="69"/>
  <c r="G225" i="69"/>
  <c r="I225" i="69" s="1"/>
  <c r="F225" i="69"/>
  <c r="G224" i="69"/>
  <c r="I224" i="69" s="1"/>
  <c r="F224" i="69"/>
  <c r="G223" i="69"/>
  <c r="I223" i="69" s="1"/>
  <c r="F223" i="69"/>
  <c r="G222" i="69"/>
  <c r="I222" i="69" s="1"/>
  <c r="F222" i="69"/>
  <c r="G221" i="69"/>
  <c r="I221" i="69" s="1"/>
  <c r="F221" i="69"/>
  <c r="G220" i="69"/>
  <c r="I220" i="69" s="1"/>
  <c r="F220" i="69"/>
  <c r="G219" i="69"/>
  <c r="I219" i="69" s="1"/>
  <c r="F219" i="69"/>
  <c r="G218" i="69"/>
  <c r="I218" i="69" s="1"/>
  <c r="F218" i="69"/>
  <c r="G217" i="69"/>
  <c r="I217" i="69" s="1"/>
  <c r="F217" i="69"/>
  <c r="G216" i="69"/>
  <c r="I216" i="69" s="1"/>
  <c r="F216" i="69"/>
  <c r="G215" i="69"/>
  <c r="I215" i="69" s="1"/>
  <c r="F215" i="69"/>
  <c r="G214" i="69"/>
  <c r="I214" i="69" s="1"/>
  <c r="F214" i="69"/>
  <c r="G213" i="69"/>
  <c r="I213" i="69" s="1"/>
  <c r="F213" i="69"/>
  <c r="D204" i="69"/>
  <c r="G203" i="69"/>
  <c r="I203" i="69" s="1"/>
  <c r="F203" i="69"/>
  <c r="G202" i="69"/>
  <c r="I202" i="69" s="1"/>
  <c r="F202" i="69"/>
  <c r="G201" i="69"/>
  <c r="I201" i="69" s="1"/>
  <c r="F201" i="69"/>
  <c r="G200" i="69"/>
  <c r="I200" i="69" s="1"/>
  <c r="F200" i="69"/>
  <c r="G199" i="69"/>
  <c r="I199" i="69" s="1"/>
  <c r="F199" i="69"/>
  <c r="G198" i="69"/>
  <c r="I198" i="69" s="1"/>
  <c r="F198" i="69"/>
  <c r="G197" i="69"/>
  <c r="I197" i="69" s="1"/>
  <c r="F197" i="69"/>
  <c r="G196" i="69"/>
  <c r="I196" i="69" s="1"/>
  <c r="F196" i="69"/>
  <c r="G195" i="69"/>
  <c r="I195" i="69" s="1"/>
  <c r="F195" i="69"/>
  <c r="G194" i="69"/>
  <c r="I194" i="69" s="1"/>
  <c r="F194" i="69"/>
  <c r="G193" i="69"/>
  <c r="I193" i="69" s="1"/>
  <c r="F193" i="69"/>
  <c r="G192" i="69"/>
  <c r="I192" i="69" s="1"/>
  <c r="F192" i="69"/>
  <c r="G191" i="69"/>
  <c r="I191" i="69" s="1"/>
  <c r="F191" i="69"/>
  <c r="G190" i="69"/>
  <c r="I190" i="69" s="1"/>
  <c r="F190" i="69"/>
  <c r="G189" i="69"/>
  <c r="I189" i="69" s="1"/>
  <c r="F189" i="69"/>
  <c r="G188" i="69"/>
  <c r="I188" i="69" s="1"/>
  <c r="F188" i="69"/>
  <c r="G187" i="69"/>
  <c r="I187" i="69" s="1"/>
  <c r="F187" i="69"/>
  <c r="G186" i="69"/>
  <c r="I186" i="69" s="1"/>
  <c r="F186" i="69"/>
  <c r="G185" i="69"/>
  <c r="I185" i="69" s="1"/>
  <c r="F185" i="69"/>
  <c r="G184" i="69"/>
  <c r="I184" i="69" s="1"/>
  <c r="F184" i="69"/>
  <c r="D175" i="69"/>
  <c r="G174" i="69"/>
  <c r="I174" i="69" s="1"/>
  <c r="F174" i="69"/>
  <c r="G173" i="69"/>
  <c r="I173" i="69" s="1"/>
  <c r="F173" i="69"/>
  <c r="G172" i="69"/>
  <c r="I172" i="69" s="1"/>
  <c r="F172" i="69"/>
  <c r="G171" i="69"/>
  <c r="I171" i="69" s="1"/>
  <c r="F171" i="69"/>
  <c r="G170" i="69"/>
  <c r="I170" i="69" s="1"/>
  <c r="F170" i="69"/>
  <c r="G169" i="69"/>
  <c r="I169" i="69" s="1"/>
  <c r="F169" i="69"/>
  <c r="G168" i="69"/>
  <c r="I168" i="69" s="1"/>
  <c r="F168" i="69"/>
  <c r="G167" i="69"/>
  <c r="I167" i="69" s="1"/>
  <c r="F167" i="69"/>
  <c r="G166" i="69"/>
  <c r="I166" i="69" s="1"/>
  <c r="F166" i="69"/>
  <c r="G165" i="69"/>
  <c r="I165" i="69" s="1"/>
  <c r="F165" i="69"/>
  <c r="G164" i="69"/>
  <c r="I164" i="69" s="1"/>
  <c r="F164" i="69"/>
  <c r="G163" i="69"/>
  <c r="I163" i="69" s="1"/>
  <c r="F163" i="69"/>
  <c r="G162" i="69"/>
  <c r="I162" i="69" s="1"/>
  <c r="F162" i="69"/>
  <c r="G161" i="69"/>
  <c r="I161" i="69" s="1"/>
  <c r="F161" i="69"/>
  <c r="G160" i="69"/>
  <c r="I160" i="69" s="1"/>
  <c r="F160" i="69"/>
  <c r="G159" i="69"/>
  <c r="I159" i="69" s="1"/>
  <c r="F159" i="69"/>
  <c r="G158" i="69"/>
  <c r="I158" i="69" s="1"/>
  <c r="F158" i="69"/>
  <c r="G157" i="69"/>
  <c r="I157" i="69" s="1"/>
  <c r="F157" i="69"/>
  <c r="G156" i="69"/>
  <c r="I156" i="69" s="1"/>
  <c r="F156" i="69"/>
  <c r="G155" i="69"/>
  <c r="I155" i="69" s="1"/>
  <c r="F155" i="69"/>
  <c r="D146" i="69"/>
  <c r="G145" i="69"/>
  <c r="I145" i="69" s="1"/>
  <c r="F145" i="69"/>
  <c r="G144" i="69"/>
  <c r="I144" i="69" s="1"/>
  <c r="F144" i="69"/>
  <c r="G143" i="69"/>
  <c r="I143" i="69" s="1"/>
  <c r="F143" i="69"/>
  <c r="G142" i="69"/>
  <c r="I142" i="69" s="1"/>
  <c r="F142" i="69"/>
  <c r="G141" i="69"/>
  <c r="I141" i="69" s="1"/>
  <c r="F141" i="69"/>
  <c r="G140" i="69"/>
  <c r="I140" i="69" s="1"/>
  <c r="F140" i="69"/>
  <c r="G139" i="69"/>
  <c r="I139" i="69" s="1"/>
  <c r="F139" i="69"/>
  <c r="G138" i="69"/>
  <c r="I138" i="69" s="1"/>
  <c r="F138" i="69"/>
  <c r="G137" i="69"/>
  <c r="I137" i="69" s="1"/>
  <c r="F137" i="69"/>
  <c r="G136" i="69"/>
  <c r="I136" i="69" s="1"/>
  <c r="F136" i="69"/>
  <c r="G135" i="69"/>
  <c r="I135" i="69" s="1"/>
  <c r="F135" i="69"/>
  <c r="G134" i="69"/>
  <c r="I134" i="69" s="1"/>
  <c r="F134" i="69"/>
  <c r="G133" i="69"/>
  <c r="I133" i="69" s="1"/>
  <c r="F133" i="69"/>
  <c r="G132" i="69"/>
  <c r="I132" i="69" s="1"/>
  <c r="F132" i="69"/>
  <c r="G131" i="69"/>
  <c r="I131" i="69" s="1"/>
  <c r="F131" i="69"/>
  <c r="G130" i="69"/>
  <c r="I130" i="69" s="1"/>
  <c r="F130" i="69"/>
  <c r="G129" i="69"/>
  <c r="I129" i="69" s="1"/>
  <c r="F129" i="69"/>
  <c r="G128" i="69"/>
  <c r="I128" i="69" s="1"/>
  <c r="F128" i="69"/>
  <c r="G127" i="69"/>
  <c r="I127" i="69" s="1"/>
  <c r="F127" i="69"/>
  <c r="G126" i="69"/>
  <c r="I126" i="69" s="1"/>
  <c r="F126" i="69"/>
  <c r="D117" i="69"/>
  <c r="G116" i="69"/>
  <c r="I116" i="69" s="1"/>
  <c r="F116" i="69"/>
  <c r="G115" i="69"/>
  <c r="I115" i="69" s="1"/>
  <c r="F115" i="69"/>
  <c r="G114" i="69"/>
  <c r="I114" i="69" s="1"/>
  <c r="F114" i="69"/>
  <c r="G113" i="69"/>
  <c r="I113" i="69" s="1"/>
  <c r="F113" i="69"/>
  <c r="G112" i="69"/>
  <c r="I112" i="69" s="1"/>
  <c r="F112" i="69"/>
  <c r="G111" i="69"/>
  <c r="I111" i="69" s="1"/>
  <c r="F111" i="69"/>
  <c r="G110" i="69"/>
  <c r="I110" i="69" s="1"/>
  <c r="F110" i="69"/>
  <c r="G109" i="69"/>
  <c r="I109" i="69" s="1"/>
  <c r="F109" i="69"/>
  <c r="G108" i="69"/>
  <c r="I108" i="69" s="1"/>
  <c r="F108" i="69"/>
  <c r="G107" i="69"/>
  <c r="I107" i="69" s="1"/>
  <c r="F107" i="69"/>
  <c r="G106" i="69"/>
  <c r="I106" i="69" s="1"/>
  <c r="F106" i="69"/>
  <c r="G105" i="69"/>
  <c r="I105" i="69" s="1"/>
  <c r="F105" i="69"/>
  <c r="G104" i="69"/>
  <c r="I104" i="69" s="1"/>
  <c r="F104" i="69"/>
  <c r="G103" i="69"/>
  <c r="I103" i="69" s="1"/>
  <c r="F103" i="69"/>
  <c r="G102" i="69"/>
  <c r="I102" i="69" s="1"/>
  <c r="F102" i="69"/>
  <c r="G101" i="69"/>
  <c r="I101" i="69" s="1"/>
  <c r="F101" i="69"/>
  <c r="G100" i="69"/>
  <c r="I100" i="69" s="1"/>
  <c r="F100" i="69"/>
  <c r="G99" i="69"/>
  <c r="I99" i="69" s="1"/>
  <c r="F99" i="69"/>
  <c r="G98" i="69"/>
  <c r="I98" i="69" s="1"/>
  <c r="F98" i="69"/>
  <c r="G97" i="69"/>
  <c r="I97" i="69" s="1"/>
  <c r="F97" i="69"/>
  <c r="D88" i="69"/>
  <c r="G87" i="69"/>
  <c r="I87" i="69" s="1"/>
  <c r="F87" i="69"/>
  <c r="G86" i="69"/>
  <c r="I86" i="69" s="1"/>
  <c r="F86" i="69"/>
  <c r="G85" i="69"/>
  <c r="I85" i="69" s="1"/>
  <c r="F85" i="69"/>
  <c r="G84" i="69"/>
  <c r="I84" i="69" s="1"/>
  <c r="F84" i="69"/>
  <c r="G83" i="69"/>
  <c r="I83" i="69" s="1"/>
  <c r="F83" i="69"/>
  <c r="G82" i="69"/>
  <c r="I82" i="69" s="1"/>
  <c r="F82" i="69"/>
  <c r="G81" i="69"/>
  <c r="I81" i="69" s="1"/>
  <c r="F81" i="69"/>
  <c r="G80" i="69"/>
  <c r="I80" i="69" s="1"/>
  <c r="F80" i="69"/>
  <c r="G79" i="69"/>
  <c r="I79" i="69" s="1"/>
  <c r="F79" i="69"/>
  <c r="G78" i="69"/>
  <c r="I78" i="69" s="1"/>
  <c r="F78" i="69"/>
  <c r="G77" i="69"/>
  <c r="I77" i="69" s="1"/>
  <c r="F77" i="69"/>
  <c r="G76" i="69"/>
  <c r="I76" i="69" s="1"/>
  <c r="F76" i="69"/>
  <c r="G75" i="69"/>
  <c r="I75" i="69" s="1"/>
  <c r="F75" i="69"/>
  <c r="G74" i="69"/>
  <c r="I74" i="69" s="1"/>
  <c r="F74" i="69"/>
  <c r="G73" i="69"/>
  <c r="I73" i="69" s="1"/>
  <c r="F73" i="69"/>
  <c r="G72" i="69"/>
  <c r="I72" i="69" s="1"/>
  <c r="F72" i="69"/>
  <c r="G71" i="69"/>
  <c r="I71" i="69" s="1"/>
  <c r="F71" i="69"/>
  <c r="G70" i="69"/>
  <c r="I70" i="69" s="1"/>
  <c r="F70" i="69"/>
  <c r="G69" i="69"/>
  <c r="I69" i="69" s="1"/>
  <c r="F69" i="69"/>
  <c r="G68" i="69"/>
  <c r="I68" i="69" s="1"/>
  <c r="F68" i="69"/>
  <c r="D59" i="69"/>
  <c r="G58" i="69"/>
  <c r="I58" i="69" s="1"/>
  <c r="F58" i="69"/>
  <c r="G57" i="69"/>
  <c r="I57" i="69" s="1"/>
  <c r="F57" i="69"/>
  <c r="G56" i="69"/>
  <c r="I56" i="69" s="1"/>
  <c r="F56" i="69"/>
  <c r="G55" i="69"/>
  <c r="I55" i="69" s="1"/>
  <c r="F55" i="69"/>
  <c r="G54" i="69"/>
  <c r="I54" i="69" s="1"/>
  <c r="F54" i="69"/>
  <c r="G53" i="69"/>
  <c r="I53" i="69" s="1"/>
  <c r="F53" i="69"/>
  <c r="G52" i="69"/>
  <c r="I52" i="69" s="1"/>
  <c r="F52" i="69"/>
  <c r="G51" i="69"/>
  <c r="I51" i="69" s="1"/>
  <c r="F51" i="69"/>
  <c r="G50" i="69"/>
  <c r="I50" i="69" s="1"/>
  <c r="F50" i="69"/>
  <c r="G49" i="69"/>
  <c r="I49" i="69" s="1"/>
  <c r="F49" i="69"/>
  <c r="G48" i="69"/>
  <c r="I48" i="69" s="1"/>
  <c r="F48" i="69"/>
  <c r="G47" i="69"/>
  <c r="I47" i="69" s="1"/>
  <c r="F47" i="69"/>
  <c r="G46" i="69"/>
  <c r="I46" i="69" s="1"/>
  <c r="F46" i="69"/>
  <c r="G45" i="69"/>
  <c r="I45" i="69" s="1"/>
  <c r="F45" i="69"/>
  <c r="G44" i="69"/>
  <c r="I44" i="69" s="1"/>
  <c r="F44" i="69"/>
  <c r="G43" i="69"/>
  <c r="I43" i="69" s="1"/>
  <c r="F43" i="69"/>
  <c r="G42" i="69"/>
  <c r="I42" i="69" s="1"/>
  <c r="F42" i="69"/>
  <c r="G41" i="69"/>
  <c r="I41" i="69" s="1"/>
  <c r="F41" i="69"/>
  <c r="G40" i="69"/>
  <c r="I40" i="69" s="1"/>
  <c r="F40" i="69"/>
  <c r="G39" i="69"/>
  <c r="I39" i="69" s="1"/>
  <c r="F39" i="69"/>
  <c r="K14" i="69"/>
  <c r="L14" i="69" s="1"/>
  <c r="F14" i="69"/>
  <c r="H14" i="69" s="1"/>
  <c r="J14" i="69" s="1"/>
  <c r="F13" i="69"/>
  <c r="H13" i="69" s="1"/>
  <c r="J104" i="69" l="1"/>
  <c r="K104" i="69" s="1"/>
  <c r="J112" i="69"/>
  <c r="K112" i="69" s="1"/>
  <c r="J107" i="69"/>
  <c r="K107" i="69" s="1"/>
  <c r="J156" i="69"/>
  <c r="K156" i="69" s="1"/>
  <c r="J194" i="69"/>
  <c r="K194" i="69" s="1"/>
  <c r="J141" i="69"/>
  <c r="K141" i="69" s="1"/>
  <c r="J81" i="69"/>
  <c r="K81" i="69" s="1"/>
  <c r="J224" i="69"/>
  <c r="K224" i="69" s="1"/>
  <c r="J228" i="69"/>
  <c r="K228" i="69" s="1"/>
  <c r="J232" i="69"/>
  <c r="K232" i="69" s="1"/>
  <c r="J185" i="69"/>
  <c r="K185" i="69" s="1"/>
  <c r="J137" i="69"/>
  <c r="K137" i="69" s="1"/>
  <c r="J82" i="69"/>
  <c r="K82" i="69" s="1"/>
  <c r="J110" i="69"/>
  <c r="K110" i="69" s="1"/>
  <c r="J42" i="69"/>
  <c r="K42" i="69" s="1"/>
  <c r="J55" i="69"/>
  <c r="K55" i="69" s="1"/>
  <c r="J52" i="69"/>
  <c r="K52" i="69" s="1"/>
  <c r="H15" i="69"/>
  <c r="K13" i="69"/>
  <c r="L13" i="69" s="1"/>
  <c r="J198" i="69"/>
  <c r="K198" i="69" s="1"/>
  <c r="J202" i="69"/>
  <c r="K202" i="69" s="1"/>
  <c r="J144" i="69"/>
  <c r="K144" i="69" s="1"/>
  <c r="J39" i="69"/>
  <c r="K39" i="69" s="1"/>
  <c r="J133" i="69"/>
  <c r="K133" i="69" s="1"/>
  <c r="J227" i="69"/>
  <c r="K227" i="69" s="1"/>
  <c r="J219" i="69"/>
  <c r="K219" i="69" s="1"/>
  <c r="J200" i="69"/>
  <c r="K200" i="69" s="1"/>
  <c r="J72" i="69"/>
  <c r="K72" i="69" s="1"/>
  <c r="J201" i="69"/>
  <c r="K201" i="69" s="1"/>
  <c r="J223" i="69"/>
  <c r="K223" i="69" s="1"/>
  <c r="J213" i="69"/>
  <c r="J220" i="69"/>
  <c r="K220" i="69" s="1"/>
  <c r="J184" i="69"/>
  <c r="K184" i="69" s="1"/>
  <c r="J188" i="69"/>
  <c r="K188" i="69" s="1"/>
  <c r="J192" i="69"/>
  <c r="K192" i="69" s="1"/>
  <c r="J199" i="69"/>
  <c r="K199" i="69" s="1"/>
  <c r="J203" i="69"/>
  <c r="K203" i="69" s="1"/>
  <c r="J166" i="69"/>
  <c r="K166" i="69" s="1"/>
  <c r="J167" i="69"/>
  <c r="K167" i="69" s="1"/>
  <c r="J164" i="69"/>
  <c r="K164" i="69" s="1"/>
  <c r="J169" i="69"/>
  <c r="K169" i="69" s="1"/>
  <c r="J127" i="69"/>
  <c r="K127" i="69" s="1"/>
  <c r="J140" i="69"/>
  <c r="K140" i="69" s="1"/>
  <c r="J134" i="69"/>
  <c r="K134" i="69" s="1"/>
  <c r="J102" i="69"/>
  <c r="K102" i="69" s="1"/>
  <c r="J99" i="69"/>
  <c r="K99" i="69" s="1"/>
  <c r="J100" i="69"/>
  <c r="K100" i="69" s="1"/>
  <c r="J86" i="69"/>
  <c r="K86" i="69" s="1"/>
  <c r="J76" i="69"/>
  <c r="K76" i="69" s="1"/>
  <c r="J80" i="69"/>
  <c r="K80" i="69" s="1"/>
  <c r="J87" i="69"/>
  <c r="K87" i="69" s="1"/>
  <c r="J69" i="69"/>
  <c r="K69" i="69" s="1"/>
  <c r="J73" i="69"/>
  <c r="K73" i="69" s="1"/>
  <c r="J44" i="69"/>
  <c r="K44" i="69" s="1"/>
  <c r="J57" i="69"/>
  <c r="K57" i="69" s="1"/>
  <c r="J54" i="69"/>
  <c r="K54" i="69" s="1"/>
  <c r="J41" i="69"/>
  <c r="K41" i="69" s="1"/>
  <c r="J47" i="69"/>
  <c r="K47" i="69" s="1"/>
  <c r="J51" i="69"/>
  <c r="K51" i="69" s="1"/>
  <c r="J109" i="69"/>
  <c r="K109" i="69" s="1"/>
  <c r="J115" i="69"/>
  <c r="K115" i="69" s="1"/>
  <c r="J159" i="69"/>
  <c r="K159" i="69" s="1"/>
  <c r="J163" i="69"/>
  <c r="K163" i="69" s="1"/>
  <c r="J77" i="69"/>
  <c r="K77" i="69" s="1"/>
  <c r="J145" i="69"/>
  <c r="K145" i="69" s="1"/>
  <c r="J221" i="69"/>
  <c r="K221" i="69" s="1"/>
  <c r="J231" i="69"/>
  <c r="K231" i="69" s="1"/>
  <c r="J189" i="69"/>
  <c r="K189" i="69" s="1"/>
  <c r="J48" i="69"/>
  <c r="K48" i="69" s="1"/>
  <c r="J58" i="69"/>
  <c r="K58" i="69" s="1"/>
  <c r="J70" i="69"/>
  <c r="K70" i="69" s="1"/>
  <c r="J103" i="69"/>
  <c r="K103" i="69" s="1"/>
  <c r="J106" i="69"/>
  <c r="K106" i="69" s="1"/>
  <c r="J116" i="69"/>
  <c r="K116" i="69" s="1"/>
  <c r="J128" i="69"/>
  <c r="K128" i="69" s="1"/>
  <c r="J138" i="69"/>
  <c r="K138" i="69" s="1"/>
  <c r="J160" i="69"/>
  <c r="K160" i="69" s="1"/>
  <c r="J170" i="69"/>
  <c r="K170" i="69" s="1"/>
  <c r="J214" i="69"/>
  <c r="K214" i="69" s="1"/>
  <c r="J49" i="69"/>
  <c r="K49" i="69" s="1"/>
  <c r="J71" i="69"/>
  <c r="K71" i="69" s="1"/>
  <c r="J74" i="69"/>
  <c r="K74" i="69" s="1"/>
  <c r="J84" i="69"/>
  <c r="K84" i="69" s="1"/>
  <c r="J129" i="69"/>
  <c r="K129" i="69" s="1"/>
  <c r="J132" i="69"/>
  <c r="K132" i="69" s="1"/>
  <c r="J139" i="69"/>
  <c r="K139" i="69" s="1"/>
  <c r="J142" i="69"/>
  <c r="K142" i="69" s="1"/>
  <c r="J161" i="69"/>
  <c r="K161" i="69" s="1"/>
  <c r="J171" i="69"/>
  <c r="K171" i="69" s="1"/>
  <c r="J174" i="69"/>
  <c r="K174" i="69" s="1"/>
  <c r="J186" i="69"/>
  <c r="K186" i="69" s="1"/>
  <c r="J196" i="69"/>
  <c r="K196" i="69" s="1"/>
  <c r="J215" i="69"/>
  <c r="K215" i="69" s="1"/>
  <c r="J218" i="69"/>
  <c r="K218" i="69" s="1"/>
  <c r="J225" i="69"/>
  <c r="K225" i="69" s="1"/>
  <c r="J75" i="69"/>
  <c r="K75" i="69" s="1"/>
  <c r="J85" i="69"/>
  <c r="K85" i="69" s="1"/>
  <c r="J143" i="69"/>
  <c r="K143" i="69" s="1"/>
  <c r="J187" i="69"/>
  <c r="K187" i="69" s="1"/>
  <c r="J193" i="69"/>
  <c r="K193" i="69" s="1"/>
  <c r="J197" i="69"/>
  <c r="K197" i="69" s="1"/>
  <c r="J229" i="69"/>
  <c r="K229" i="69" s="1"/>
  <c r="J135" i="69"/>
  <c r="K135" i="69" s="1"/>
  <c r="F15" i="69"/>
  <c r="J43" i="69"/>
  <c r="K43" i="69" s="1"/>
  <c r="J46" i="69"/>
  <c r="K46" i="69" s="1"/>
  <c r="J53" i="69"/>
  <c r="K53" i="69" s="1"/>
  <c r="J56" i="69"/>
  <c r="K56" i="69" s="1"/>
  <c r="J68" i="69"/>
  <c r="K68" i="69" s="1"/>
  <c r="J78" i="69"/>
  <c r="K78" i="69" s="1"/>
  <c r="J101" i="69"/>
  <c r="K101" i="69" s="1"/>
  <c r="J111" i="69"/>
  <c r="K111" i="69" s="1"/>
  <c r="J114" i="69"/>
  <c r="K114" i="69" s="1"/>
  <c r="J126" i="69"/>
  <c r="K126" i="69" s="1"/>
  <c r="J136" i="69"/>
  <c r="K136" i="69" s="1"/>
  <c r="J155" i="69"/>
  <c r="J158" i="69"/>
  <c r="K158" i="69" s="1"/>
  <c r="J165" i="69"/>
  <c r="K165" i="69" s="1"/>
  <c r="J168" i="69"/>
  <c r="K168" i="69" s="1"/>
  <c r="J190" i="69"/>
  <c r="K190" i="69" s="1"/>
  <c r="J222" i="69"/>
  <c r="K222" i="69" s="1"/>
  <c r="J226" i="69"/>
  <c r="K226" i="69" s="1"/>
  <c r="J40" i="69"/>
  <c r="K40" i="69" s="1"/>
  <c r="J50" i="69"/>
  <c r="K50" i="69" s="1"/>
  <c r="J83" i="69"/>
  <c r="K83" i="69" s="1"/>
  <c r="J98" i="69"/>
  <c r="K98" i="69" s="1"/>
  <c r="J105" i="69"/>
  <c r="K105" i="69" s="1"/>
  <c r="J108" i="69"/>
  <c r="K108" i="69" s="1"/>
  <c r="J130" i="69"/>
  <c r="K130" i="69" s="1"/>
  <c r="J162" i="69"/>
  <c r="K162" i="69" s="1"/>
  <c r="J172" i="69"/>
  <c r="K172" i="69" s="1"/>
  <c r="J195" i="69"/>
  <c r="K195" i="69" s="1"/>
  <c r="J216" i="69"/>
  <c r="K216" i="69" s="1"/>
  <c r="J230" i="69"/>
  <c r="K230" i="69" s="1"/>
  <c r="J131" i="69"/>
  <c r="K131" i="69" s="1"/>
  <c r="J173" i="69"/>
  <c r="K173" i="69" s="1"/>
  <c r="J217" i="69"/>
  <c r="K217" i="69" s="1"/>
  <c r="J45" i="69"/>
  <c r="K45" i="69" s="1"/>
  <c r="J113" i="69"/>
  <c r="K113" i="69" s="1"/>
  <c r="J157" i="69"/>
  <c r="K157" i="69" s="1"/>
  <c r="J97" i="69"/>
  <c r="J79" i="69"/>
  <c r="K79" i="69" s="1"/>
  <c r="J191" i="69"/>
  <c r="K191" i="69" s="1"/>
  <c r="K213" i="69"/>
  <c r="J13" i="69"/>
  <c r="K15" i="69" l="1"/>
  <c r="J175" i="69"/>
  <c r="K175" i="69" s="1"/>
  <c r="J88" i="69"/>
  <c r="K88" i="69" s="1"/>
  <c r="K155" i="69"/>
  <c r="J15" i="69"/>
  <c r="J17" i="69" s="1"/>
  <c r="J19" i="69" s="1"/>
  <c r="J146" i="69"/>
  <c r="K146" i="69" s="1"/>
  <c r="J59" i="69"/>
  <c r="J233" i="69"/>
  <c r="K233" i="69" s="1"/>
  <c r="J204" i="69"/>
  <c r="K204" i="69" s="1"/>
  <c r="J117" i="69"/>
  <c r="K117" i="69" s="1"/>
  <c r="K97" i="69"/>
  <c r="K59" i="69" l="1"/>
  <c r="J238" i="69"/>
  <c r="J240" i="69" s="1"/>
  <c r="L95" i="4" l="1"/>
  <c r="L94" i="4"/>
  <c r="L93" i="4"/>
  <c r="M93" i="4" s="1"/>
  <c r="N93" i="4" s="1"/>
  <c r="L92" i="4"/>
  <c r="M92" i="4" s="1"/>
  <c r="N92" i="4" s="1"/>
  <c r="L91" i="4"/>
  <c r="L90" i="4"/>
  <c r="M90" i="4" s="1"/>
  <c r="N90" i="4" s="1"/>
  <c r="L89" i="4"/>
  <c r="M89" i="4" s="1"/>
  <c r="N89" i="4" s="1"/>
  <c r="L88" i="4"/>
  <c r="M88" i="4" s="1"/>
  <c r="N88" i="4" s="1"/>
  <c r="L87" i="4"/>
  <c r="M87" i="4" s="1"/>
  <c r="N87" i="4" s="1"/>
  <c r="G95" i="4"/>
  <c r="G94" i="4"/>
  <c r="G93" i="4"/>
  <c r="I93" i="4" s="1"/>
  <c r="G92" i="4"/>
  <c r="I92" i="4" s="1"/>
  <c r="G91" i="4"/>
  <c r="I91" i="4" s="1"/>
  <c r="G90" i="4"/>
  <c r="I90" i="4" s="1"/>
  <c r="G89" i="4"/>
  <c r="I89" i="4" s="1"/>
  <c r="G88" i="4"/>
  <c r="I88" i="4" s="1"/>
  <c r="G87" i="4"/>
  <c r="L77" i="4"/>
  <c r="L76" i="4"/>
  <c r="M76" i="4" s="1"/>
  <c r="N76" i="4" s="1"/>
  <c r="L75" i="4"/>
  <c r="L74" i="4"/>
  <c r="M74" i="4" s="1"/>
  <c r="N74" i="4" s="1"/>
  <c r="L73" i="4"/>
  <c r="M73" i="4" s="1"/>
  <c r="N73" i="4" s="1"/>
  <c r="L72" i="4"/>
  <c r="M72" i="4" s="1"/>
  <c r="N72" i="4" s="1"/>
  <c r="L71" i="4"/>
  <c r="L70" i="4"/>
  <c r="L69" i="4"/>
  <c r="G77" i="4"/>
  <c r="G76" i="4"/>
  <c r="G75" i="4"/>
  <c r="I75" i="4" s="1"/>
  <c r="G74" i="4"/>
  <c r="I74" i="4" s="1"/>
  <c r="G73" i="4"/>
  <c r="I73" i="4" s="1"/>
  <c r="J73" i="4" s="1"/>
  <c r="K73" i="4" s="1"/>
  <c r="G72" i="4"/>
  <c r="G71" i="4"/>
  <c r="G70" i="4"/>
  <c r="I70" i="4" s="1"/>
  <c r="G69" i="4"/>
  <c r="L59" i="4"/>
  <c r="L58" i="4"/>
  <c r="L57" i="4"/>
  <c r="M57" i="4" s="1"/>
  <c r="N57" i="4" s="1"/>
  <c r="L56" i="4"/>
  <c r="M56" i="4" s="1"/>
  <c r="N56" i="4" s="1"/>
  <c r="L55" i="4"/>
  <c r="L54" i="4"/>
  <c r="L53" i="4"/>
  <c r="M53" i="4" s="1"/>
  <c r="N53" i="4" s="1"/>
  <c r="L52" i="4"/>
  <c r="M52" i="4" s="1"/>
  <c r="N52" i="4" s="1"/>
  <c r="L51" i="4"/>
  <c r="G59" i="4"/>
  <c r="I59" i="4" s="1"/>
  <c r="J59" i="4" s="1"/>
  <c r="K59" i="4" s="1"/>
  <c r="G58" i="4"/>
  <c r="G57" i="4"/>
  <c r="I57" i="4" s="1"/>
  <c r="G56" i="4"/>
  <c r="I56" i="4" s="1"/>
  <c r="G55" i="4"/>
  <c r="G54" i="4"/>
  <c r="G53" i="4"/>
  <c r="I53" i="4" s="1"/>
  <c r="G52" i="4"/>
  <c r="G51" i="4"/>
  <c r="I51" i="4" s="1"/>
  <c r="D96" i="4"/>
  <c r="M95" i="4"/>
  <c r="N95" i="4" s="1"/>
  <c r="I95" i="4"/>
  <c r="F95" i="4"/>
  <c r="M94" i="4"/>
  <c r="N94" i="4" s="1"/>
  <c r="I94" i="4"/>
  <c r="J94" i="4" s="1"/>
  <c r="K94" i="4" s="1"/>
  <c r="F94" i="4"/>
  <c r="F93" i="4"/>
  <c r="F92" i="4"/>
  <c r="M91" i="4"/>
  <c r="N91" i="4" s="1"/>
  <c r="F91" i="4"/>
  <c r="F90" i="4"/>
  <c r="F89" i="4"/>
  <c r="F88" i="4"/>
  <c r="I87" i="4"/>
  <c r="J87" i="4" s="1"/>
  <c r="F87" i="4"/>
  <c r="D78" i="4"/>
  <c r="M77" i="4"/>
  <c r="N77" i="4" s="1"/>
  <c r="I77" i="4"/>
  <c r="J77" i="4" s="1"/>
  <c r="K77" i="4" s="1"/>
  <c r="F77" i="4"/>
  <c r="I76" i="4"/>
  <c r="F76" i="4"/>
  <c r="M75" i="4"/>
  <c r="N75" i="4" s="1"/>
  <c r="F75" i="4"/>
  <c r="F74" i="4"/>
  <c r="F73" i="4"/>
  <c r="I72" i="4"/>
  <c r="F72" i="4"/>
  <c r="M71" i="4"/>
  <c r="N71" i="4" s="1"/>
  <c r="I71" i="4"/>
  <c r="F71" i="4"/>
  <c r="M70" i="4"/>
  <c r="N70" i="4" s="1"/>
  <c r="F70" i="4"/>
  <c r="M69" i="4"/>
  <c r="N69" i="4" s="1"/>
  <c r="I69" i="4"/>
  <c r="J69" i="4" s="1"/>
  <c r="F69" i="4"/>
  <c r="D60" i="4"/>
  <c r="M59" i="4"/>
  <c r="N59" i="4" s="1"/>
  <c r="F59" i="4"/>
  <c r="M58" i="4"/>
  <c r="N58" i="4" s="1"/>
  <c r="I58" i="4"/>
  <c r="F58" i="4"/>
  <c r="F57" i="4"/>
  <c r="F56" i="4"/>
  <c r="M55" i="4"/>
  <c r="N55" i="4" s="1"/>
  <c r="I55" i="4"/>
  <c r="F55" i="4"/>
  <c r="M54" i="4"/>
  <c r="N54" i="4" s="1"/>
  <c r="I54" i="4"/>
  <c r="F54" i="4"/>
  <c r="F53" i="4"/>
  <c r="I52" i="4"/>
  <c r="F52" i="4"/>
  <c r="M51" i="4"/>
  <c r="N51" i="4" s="1"/>
  <c r="F51" i="4"/>
  <c r="L41" i="4"/>
  <c r="M41" i="4" s="1"/>
  <c r="L40" i="4"/>
  <c r="M40" i="4" s="1"/>
  <c r="L39" i="4"/>
  <c r="M39" i="4" s="1"/>
  <c r="L38" i="4"/>
  <c r="M38" i="4" s="1"/>
  <c r="L37" i="4"/>
  <c r="M37" i="4" s="1"/>
  <c r="L36" i="4"/>
  <c r="M36" i="4" s="1"/>
  <c r="L35" i="4"/>
  <c r="M35" i="4" s="1"/>
  <c r="L34" i="4"/>
  <c r="M34" i="4" s="1"/>
  <c r="L33" i="4"/>
  <c r="M33" i="4" s="1"/>
  <c r="H20" i="4"/>
  <c r="J20" i="4" s="1"/>
  <c r="J54" i="4" l="1"/>
  <c r="K54" i="4" s="1"/>
  <c r="J58" i="4"/>
  <c r="K58" i="4" s="1"/>
  <c r="J72" i="4"/>
  <c r="K72" i="4" s="1"/>
  <c r="J76" i="4"/>
  <c r="K76" i="4" s="1"/>
  <c r="J91" i="4"/>
  <c r="K91" i="4" s="1"/>
  <c r="J93" i="4"/>
  <c r="K93" i="4" s="1"/>
  <c r="J71" i="4"/>
  <c r="K71" i="4" s="1"/>
  <c r="J75" i="4"/>
  <c r="K75" i="4" s="1"/>
  <c r="J90" i="4"/>
  <c r="K90" i="4" s="1"/>
  <c r="K20" i="4"/>
  <c r="L20" i="4" s="1"/>
  <c r="J55" i="4"/>
  <c r="K55" i="4" s="1"/>
  <c r="J70" i="4"/>
  <c r="K70" i="4" s="1"/>
  <c r="J74" i="4"/>
  <c r="K74" i="4" s="1"/>
  <c r="J89" i="4"/>
  <c r="K89" i="4" s="1"/>
  <c r="J95" i="4"/>
  <c r="K95" i="4" s="1"/>
  <c r="J88" i="4"/>
  <c r="K88" i="4" s="1"/>
  <c r="J92" i="4"/>
  <c r="K92" i="4" s="1"/>
  <c r="K87" i="4"/>
  <c r="K69" i="4"/>
  <c r="J52" i="4"/>
  <c r="K52" i="4" s="1"/>
  <c r="J56" i="4"/>
  <c r="K56" i="4" s="1"/>
  <c r="J53" i="4"/>
  <c r="K53" i="4" s="1"/>
  <c r="J57" i="4"/>
  <c r="K57" i="4" s="1"/>
  <c r="J51" i="4"/>
  <c r="K51" i="4" s="1"/>
  <c r="F19" i="4"/>
  <c r="H19" i="4" s="1"/>
  <c r="I21" i="4"/>
  <c r="G21" i="4"/>
  <c r="E21" i="4"/>
  <c r="D21" i="4"/>
  <c r="G41" i="4"/>
  <c r="I41" i="4" s="1"/>
  <c r="G40" i="4"/>
  <c r="I40" i="4" s="1"/>
  <c r="G39" i="4"/>
  <c r="I39" i="4" s="1"/>
  <c r="G38" i="4"/>
  <c r="I38" i="4" s="1"/>
  <c r="G37" i="4"/>
  <c r="I37" i="4" s="1"/>
  <c r="G36" i="4"/>
  <c r="I36" i="4" s="1"/>
  <c r="G35" i="4"/>
  <c r="I35" i="4" s="1"/>
  <c r="G34" i="4"/>
  <c r="I34" i="4" s="1"/>
  <c r="G33" i="4"/>
  <c r="I33" i="4" s="1"/>
  <c r="D42" i="4"/>
  <c r="F41" i="4"/>
  <c r="F40" i="4"/>
  <c r="F39" i="4"/>
  <c r="F38" i="4"/>
  <c r="F37" i="4"/>
  <c r="F36" i="4"/>
  <c r="F35" i="4"/>
  <c r="F34" i="4"/>
  <c r="F33" i="4"/>
  <c r="J40" i="4" l="1"/>
  <c r="K40" i="4" s="1"/>
  <c r="J78" i="4"/>
  <c r="K78" i="4" s="1"/>
  <c r="F21" i="4"/>
  <c r="J19" i="4"/>
  <c r="J21" i="4" s="1"/>
  <c r="K19" i="4"/>
  <c r="L19" i="4" s="1"/>
  <c r="J96" i="4"/>
  <c r="K96" i="4" s="1"/>
  <c r="J60" i="4"/>
  <c r="K60" i="4" s="1"/>
  <c r="N38" i="4"/>
  <c r="N39" i="4"/>
  <c r="J41" i="4"/>
  <c r="K41" i="4" s="1"/>
  <c r="N40" i="4"/>
  <c r="J37" i="4"/>
  <c r="K37" i="4" s="1"/>
  <c r="H21" i="4"/>
  <c r="J39" i="4"/>
  <c r="K39" i="4" s="1"/>
  <c r="N41" i="4"/>
  <c r="N33" i="4"/>
  <c r="N34" i="4"/>
  <c r="J34" i="4"/>
  <c r="K34" i="4" s="1"/>
  <c r="N35" i="4"/>
  <c r="N37" i="4"/>
  <c r="J35" i="4"/>
  <c r="K35" i="4" s="1"/>
  <c r="J33" i="4"/>
  <c r="N36" i="4"/>
  <c r="J36" i="4"/>
  <c r="K36" i="4" s="1"/>
  <c r="J38" i="4"/>
  <c r="K38" i="4" s="1"/>
  <c r="K21" i="4" l="1"/>
  <c r="L21" i="4" s="1"/>
  <c r="J102" i="4"/>
  <c r="K33" i="4"/>
  <c r="J42" i="4"/>
  <c r="K42" i="4" s="1"/>
  <c r="J101" i="4" l="1"/>
  <c r="J10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Share</author>
  </authors>
  <commentList>
    <comment ref="C16" authorId="0" shapeId="0" xr:uid="{00000000-0006-0000-0300-000001000000}">
      <text>
        <r>
          <rPr>
            <b/>
            <sz val="9"/>
            <color indexed="81"/>
            <rFont val="Tahoma"/>
            <family val="2"/>
          </rPr>
          <t>Alex Share:</t>
        </r>
        <r>
          <rPr>
            <sz val="9"/>
            <color indexed="81"/>
            <rFont val="Tahoma"/>
            <family val="2"/>
          </rPr>
          <t xml:space="preserve">
Checkboxes, not a dropdown, for all applicable. This will be in the Instructions tab though. I removed the dropdown to select customer classes, populated in the instructions tab same as GA WF</t>
        </r>
      </text>
    </comment>
    <comment ref="C25" authorId="0" shapeId="0" xr:uid="{00000000-0006-0000-0300-000002000000}">
      <text>
        <r>
          <rPr>
            <b/>
            <sz val="9"/>
            <color indexed="81"/>
            <rFont val="Tahoma"/>
            <family val="2"/>
          </rPr>
          <t>Alex Share:</t>
        </r>
        <r>
          <rPr>
            <sz val="9"/>
            <color indexed="81"/>
            <rFont val="Tahoma"/>
            <family val="2"/>
          </rPr>
          <t xml:space="preserve">
Also a checkbox, not dropdown menu</t>
        </r>
      </text>
    </comment>
    <comment ref="L32" authorId="0" shapeId="0" xr:uid="{00000000-0006-0000-0300-000003000000}">
      <text>
        <r>
          <rPr>
            <b/>
            <sz val="9"/>
            <color indexed="81"/>
            <rFont val="Tahoma"/>
            <family val="2"/>
          </rPr>
          <t>Alex Share:</t>
        </r>
        <r>
          <rPr>
            <sz val="9"/>
            <color indexed="81"/>
            <rFont val="Tahoma"/>
            <family val="2"/>
          </rPr>
          <t xml:space="preserve">
96,000,000 inserted as placeholder, should be RRR amount instead</t>
        </r>
      </text>
    </comment>
    <comment ref="L50" authorId="0" shapeId="0" xr:uid="{00000000-0006-0000-0300-000004000000}">
      <text>
        <r>
          <rPr>
            <b/>
            <sz val="9"/>
            <color indexed="81"/>
            <rFont val="Tahoma"/>
            <family val="2"/>
          </rPr>
          <t>Alex Share:</t>
        </r>
        <r>
          <rPr>
            <sz val="9"/>
            <color indexed="81"/>
            <rFont val="Tahoma"/>
            <family val="2"/>
          </rPr>
          <t xml:space="preserve">
96,000,000 inserted as placeholder, should be RRR amount instead</t>
        </r>
      </text>
    </comment>
    <comment ref="L68" authorId="0" shapeId="0" xr:uid="{00000000-0006-0000-0300-000005000000}">
      <text>
        <r>
          <rPr>
            <b/>
            <sz val="9"/>
            <color indexed="81"/>
            <rFont val="Tahoma"/>
            <family val="2"/>
          </rPr>
          <t>Alex Share:</t>
        </r>
        <r>
          <rPr>
            <sz val="9"/>
            <color indexed="81"/>
            <rFont val="Tahoma"/>
            <family val="2"/>
          </rPr>
          <t xml:space="preserve">
96,000,000 inserted as placeholder, should be RRR amount instead
</t>
        </r>
        <r>
          <rPr>
            <b/>
            <sz val="9"/>
            <color indexed="81"/>
            <rFont val="Tahoma"/>
            <family val="2"/>
          </rPr>
          <t>For the GA Rate Rider, RRR data must be only the Non-RPP consumption</t>
        </r>
      </text>
    </comment>
    <comment ref="L86" authorId="0" shapeId="0" xr:uid="{00000000-0006-0000-0300-000006000000}">
      <text>
        <r>
          <rPr>
            <b/>
            <sz val="9"/>
            <color indexed="81"/>
            <rFont val="Tahoma"/>
            <family val="2"/>
          </rPr>
          <t>Alex Share:</t>
        </r>
        <r>
          <rPr>
            <sz val="9"/>
            <color indexed="81"/>
            <rFont val="Tahoma"/>
            <family val="2"/>
          </rPr>
          <t xml:space="preserve">
96,000,000 inserted as placeholder, should be RRR amount instead</t>
        </r>
      </text>
    </comment>
  </commentList>
</comments>
</file>

<file path=xl/sharedStrings.xml><?xml version="1.0" encoding="utf-8"?>
<sst xmlns="http://schemas.openxmlformats.org/spreadsheetml/2006/main" count="2928" uniqueCount="240">
  <si>
    <t>kWh</t>
  </si>
  <si>
    <t>Input cells</t>
  </si>
  <si>
    <t>Additional Notes and Comments</t>
  </si>
  <si>
    <t>Drop down cells</t>
  </si>
  <si>
    <t>Account 1595 Analysis Workform</t>
  </si>
  <si>
    <t>Rate Class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</si>
  <si>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</si>
  <si>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</si>
  <si>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</si>
  <si>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</si>
  <si>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</si>
  <si>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</si>
  <si>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</si>
  <si>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</si>
  <si>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Unit</t>
  </si>
  <si>
    <t>STANDBY POWER SERVICE CLASSIFICATION</t>
  </si>
  <si>
    <t>kW</t>
  </si>
  <si>
    <t>Calculated Account Balance Variance (%)</t>
  </si>
  <si>
    <t>TOTAL</t>
  </si>
  <si>
    <t>Calculated Rate Rider as Approved by OEB</t>
  </si>
  <si>
    <t>Denominator Used in Rider Calculation as Approved by OEB</t>
  </si>
  <si>
    <t>Allocated Balance to Rate Class as Approved by OEB</t>
  </si>
  <si>
    <t>Rate Rider Recovery Period (Months)</t>
  </si>
  <si>
    <t>Total Group 1 and Group 2 Balances excluding Account 1589 - Global Adjustment</t>
  </si>
  <si>
    <t>Account 1589 - Global Adjustment</t>
  </si>
  <si>
    <t>RATE RIDER - DVA ACCOUNTS (EXCLUDING GLOBAL ADJUSTMENT)</t>
  </si>
  <si>
    <t>RATE RIDER - DVA ACCOUNTS (EXCLUDING GLOBAL ADJUSTMENT) - NON-WMP</t>
  </si>
  <si>
    <t>RRR variance ($)</t>
  </si>
  <si>
    <t>RRR variance (%)</t>
  </si>
  <si>
    <t>Step 2</t>
  </si>
  <si>
    <t>Step 3</t>
  </si>
  <si>
    <t>Step 1</t>
  </si>
  <si>
    <t>Forecasted versus billed Consumption Variance (kWh/kW)</t>
  </si>
  <si>
    <t>SUMMARY</t>
  </si>
  <si>
    <t>Calculated Account Balance ($)</t>
  </si>
  <si>
    <t>Total Account Residual Balance per Step 1 above</t>
  </si>
  <si>
    <t>Total Calculated Account Balance</t>
  </si>
  <si>
    <t>Total Group 1 and Group 2 Balances</t>
  </si>
  <si>
    <t>Rate Rider Amounts Collected</t>
  </si>
  <si>
    <t>Principal Balance Approved for Disposition</t>
  </si>
  <si>
    <t>Carrying Charges Balance Approved for Disposition</t>
  </si>
  <si>
    <t>Components of the 1595 Account Balances:</t>
  </si>
  <si>
    <t>Residual Balances Pertaining to Principal and Carrying Charges Approved for Disposition</t>
  </si>
  <si>
    <t>Data used to calculate rate rider (Data to agree with Rate Generator Model and OEB Decision as applicable for the vintage year) versus actuals</t>
  </si>
  <si>
    <t>Carrying Charges Recorded on Net Principal Account Balances</t>
  </si>
  <si>
    <t>Billed Consumption (kWh/kW) that the rider was applied against</t>
  </si>
  <si>
    <t>% Under/(Over)-Collections*</t>
  </si>
  <si>
    <t>*Unresolved differences of +/- 10% require further analysis and explanation. Amounts originally approved for disposition based on forecasted consumption or number of customers must be compared to actual figures.</t>
  </si>
  <si>
    <t>Billed Consumption (kWh/kW) per RRR filings**</t>
  </si>
  <si>
    <t>Projected Consumption over Recovery Period**</t>
  </si>
  <si>
    <t>Total Residual Balances</t>
  </si>
  <si>
    <t>Total Balances Approved for Disposition</t>
  </si>
  <si>
    <t>Unreconciled Differences***</t>
  </si>
  <si>
    <t>***Any unreconciled difference between amounts reported in the residual balances section in Step 1 and amounts calculated for the total of all applicable riders in Step 3 must be explained</t>
  </si>
  <si>
    <t>1595 Rate Years Requested for Disposition</t>
  </si>
  <si>
    <t>Select Rate Rider(s) Applicable for 1595 Recovery Period</t>
  </si>
  <si>
    <t>**Projected consumption over the recovery period, and billed consumption per RRR filings are initially calculated on an annualized basis. If the recover period spans more or less than 12 months, these figures are prorated or extrapolated accordingly</t>
  </si>
  <si>
    <t>RATE RIDER - RSVA - GLOBAL ADJUSTMENT</t>
  </si>
  <si>
    <t>RATE RIDER - RSVA - GROUP 2 ACCOUNTS</t>
  </si>
  <si>
    <t xml:space="preserve">Utility Name   </t>
  </si>
  <si>
    <t>GENERAL SERVICE LESS THAN 50 KW SERVICE CLASSIFICATION</t>
  </si>
  <si>
    <t>GENERAL SERVICE 50 TO 699 KW SERVICE CLASSIFICATION</t>
  </si>
  <si>
    <t>GENERAL SERVICE 700 TO 4,999 KW SERVICE CLASSIFICATION</t>
  </si>
  <si>
    <t>EMBEDDED DISTRIBUTOR SERVICE CLASSIFICATION</t>
  </si>
  <si>
    <t>DISTRIBUTED GENERATION [DGEN] SERVICE CLASSIFICATION</t>
  </si>
  <si>
    <t>ENERGY FROM WASTE SERVICE CLASSIFICATION</t>
  </si>
  <si>
    <t>microFIT SERVICE CLASSIFICATION</t>
  </si>
  <si>
    <t>GENERAL SERVICE 50 TO 499 KW SERVICE CLASSIFICATION</t>
  </si>
  <si>
    <t>GENERAL SERVICE 500 TO 4,999 KW SERVICE CLASSIFICATION</t>
  </si>
  <si>
    <t>GENERAL SERVICE 50 to 4,999 kW SERVICE CLASSIFICATION</t>
  </si>
  <si>
    <t>LARGE USE WITH DEDICATED ASSETS SERVICE CLASSIFICATION</t>
  </si>
  <si>
    <t xml:space="preserve">STANDBY POWER SERVICE CLASSIFICATION </t>
  </si>
  <si>
    <t>Algoma Power Inc.</t>
  </si>
  <si>
    <t>RESIDENTIAL R1 SERVICE CLASSIFICATION</t>
  </si>
  <si>
    <t>RESIDENTIAL R2 SERVICE CLASSIFICATION</t>
  </si>
  <si>
    <t>SEASONAL CUSTOMERS SERVICE CLASSIFICATION</t>
  </si>
  <si>
    <t>Atikokan Hydro Inc.</t>
  </si>
  <si>
    <t>GENERAL SERVICE 50 TO 4,999 KW SERVICE CLASSIFICATION</t>
  </si>
  <si>
    <t>Bluewater Power Distribution Corporation</t>
  </si>
  <si>
    <t>GENERAL SERVICE 50 TO 999 KW SERVICE CLASSIFICATION</t>
  </si>
  <si>
    <t>GENERAL SERVICE 1,000 TO 4,999 KW SERVICE CLASSIFICATION</t>
  </si>
  <si>
    <t>Brantford Power Inc.</t>
  </si>
  <si>
    <t>Burlington Hydro Inc.</t>
  </si>
  <si>
    <t>Canadian Niagara Power Inc.</t>
  </si>
  <si>
    <t>Centre Wellington Hydro Ltd.</t>
  </si>
  <si>
    <t>GENERAL SERVICE 50 TO 2,999 KW SERVICE CLASSIFICATION</t>
  </si>
  <si>
    <t>GENERAL SERVICE 3,000 TO 4,999 KW SERVICE CLASSIFICATION</t>
  </si>
  <si>
    <t>E.L.K. Energy Inc.</t>
  </si>
  <si>
    <t>GENERAL SERVICE 3,000 TO 4,999 KW - INTERMEDIATE USE SERVICE CLASSIFICATION</t>
  </si>
  <si>
    <t>LARGE USE - REGULAR SERVICE CLASSIFICATION</t>
  </si>
  <si>
    <t>LARGE USE - 3TS SERVICE CLASSIFICATION</t>
  </si>
  <si>
    <t>LARGE USE - FORD ANNEX SERVICE CLASSIFICATION</t>
  </si>
  <si>
    <t>Festival Hydro Inc.</t>
  </si>
  <si>
    <t>Fort Frances Power Corporation</t>
  </si>
  <si>
    <t>Greater Sudbury Hydro Inc.</t>
  </si>
  <si>
    <t>Grimsby Power Incorporated</t>
  </si>
  <si>
    <t>ONTARIO ELECTRICITY SUPPORT PROGRAM RECIPIENTS</t>
  </si>
  <si>
    <t>Guelph Hydro Electric Systems Inc.</t>
  </si>
  <si>
    <t>Halton Hills Hydro Inc.</t>
  </si>
  <si>
    <t>GENERAL SERVICE 50 TO 1,499 KW SERVICE CLASSIFICATION</t>
  </si>
  <si>
    <t>INTERMEDIATE USER SERVICE CLASSIFICATION</t>
  </si>
  <si>
    <t>Hydro Hawkesbury Inc.</t>
  </si>
  <si>
    <t>Hydro One Networks Inc.</t>
  </si>
  <si>
    <t>EMBEDDED DISTRIBUTOR SERVICE CLASSIFICATION FOR HYDRO ONE NETWORKS INC.</t>
  </si>
  <si>
    <t>GENERAL SERVICE GREATER THAN 1,000 KW SERVICE CLASSIFICATION</t>
  </si>
  <si>
    <t>Hydro Ottawa Limited</t>
  </si>
  <si>
    <t>GENERAL SERVICE 1,500 TO 4,999 KW SERVICE CLASSIFICATION</t>
  </si>
  <si>
    <t>microFIT AND MICRO-NET-METERING SERVICE CLASSIFICATION</t>
  </si>
  <si>
    <t>FIT SERVICE CLASSIFICATION</t>
  </si>
  <si>
    <t>HCI, RESOP, OTHER ENERGY RESOURCE SERVICE CLASSIFICATION</t>
  </si>
  <si>
    <t>InnPower Corporation</t>
  </si>
  <si>
    <t>Kingston Hydro Corporation</t>
  </si>
  <si>
    <t>Kitchener-Wilmot Hydro Inc.</t>
  </si>
  <si>
    <t>Lakefront Utilities Inc.</t>
  </si>
  <si>
    <t>Lakeland Power Distribution Ltd.</t>
  </si>
  <si>
    <t>London Hydro Inc.</t>
  </si>
  <si>
    <t>GENERAL SERVICE 1,000 TO 4,999 KW (CO-GENERATION) SERVICE CLASSIFICATION</t>
  </si>
  <si>
    <t>Milton Hydro Distribution Inc.</t>
  </si>
  <si>
    <t>Niagara Peninsula Energy Inc.</t>
  </si>
  <si>
    <t>Niagara-on-the-Lake Hydro Inc.</t>
  </si>
  <si>
    <t>North Bay Hydro Distribution Limited</t>
  </si>
  <si>
    <t>Northern Ontario Wires Inc.</t>
  </si>
  <si>
    <t>Oakville Hydro Electricity Distribution Inc.</t>
  </si>
  <si>
    <t>GENERAL SERVICE 1,000 KW AND GREATER SERVICE CLASSIFICATION</t>
  </si>
  <si>
    <t>Orangeville Hydro Limited</t>
  </si>
  <si>
    <t>Orillia Power Distribution Corporation</t>
  </si>
  <si>
    <t>Oshawa PUC Networks Inc.</t>
  </si>
  <si>
    <t>Ottawa River Power Corporation</t>
  </si>
  <si>
    <t>Peterborough Distribution Incorporated</t>
  </si>
  <si>
    <t>Renfrew Hydro Inc.</t>
  </si>
  <si>
    <t>Rideau St. Lawrence Distribution Inc.</t>
  </si>
  <si>
    <t>GENERAL SERVICE 1,000 KW OR GREATER SERVICE CLASSIFICATION</t>
  </si>
  <si>
    <t>Tillsonburg Hydro Inc.</t>
  </si>
  <si>
    <t>GENERAL SERVICE 500 TO 1,499 KW SERVICE CLASSIFICATION</t>
  </si>
  <si>
    <t>GENERAL SERVICE EQUAL TO OR GREATER THAN 1,500 KW SERVICE CLASSIFICATION</t>
  </si>
  <si>
    <t>Toronto Hydro-Electric System Limited</t>
  </si>
  <si>
    <t>COMPETITIVE SECTOR MULTI-UNIT RESIDENTIAL SERVICE CLASSIFICATION</t>
  </si>
  <si>
    <t>SEASONAL RESIDENTIAL SERVICE CLASSIFICATION</t>
  </si>
  <si>
    <t>Wasaga Distribution Inc.</t>
  </si>
  <si>
    <t>Waterloo North Hydro Inc.</t>
  </si>
  <si>
    <t>Welland Hydro-Electric System Corp.</t>
  </si>
  <si>
    <t>Wellington North Power Inc.</t>
  </si>
  <si>
    <t>Westario Power Inc.</t>
  </si>
  <si>
    <t>RATE RIDER - GROUP 1 DVA ACCOUNTS (EXCLUDING GLOBAL ADJUSTMENT)</t>
  </si>
  <si>
    <t>RATE RIDER - GROUP 1 DVA ACCOUNTS (EXCLUDING GLOBAL ADJUSTMENT) - NON-WMP</t>
  </si>
  <si>
    <t xml:space="preserve">Other 2 - </t>
  </si>
  <si>
    <t xml:space="preserve">Other 3 - </t>
  </si>
  <si>
    <t>Collections/Returns Variance (%)</t>
  </si>
  <si>
    <t>Calculated Variance ($)</t>
  </si>
  <si>
    <t>Calculated Variance (%)</t>
  </si>
  <si>
    <t>Utility name must be selected</t>
  </si>
  <si>
    <t>Version 1.0</t>
  </si>
  <si>
    <t>Projected Consumption over Recovery Period</t>
  </si>
  <si>
    <t>No</t>
  </si>
  <si>
    <t>Billed Consumption (kWh/kW) that the rider was applied against**</t>
  </si>
  <si>
    <t>***Any unreconciled difference between amounts reported in the residual balances section in Step 1 and amounts calculated for the total of all applicable riders in Step 3 must be explained.</t>
  </si>
  <si>
    <t>Rate Rider- Group 1 DVA Accounts (Excluding Global Adjustment)</t>
  </si>
  <si>
    <t>Rate Rider- Group 1 DVA Accounts (Excluding Global Adjustment) - Non-WMP</t>
  </si>
  <si>
    <t>Rate Rider - RSVA - Global Adjustment</t>
  </si>
  <si>
    <t>Rate Rider - RSVA - Group 2 Accounts (If a separate Group 2 rate rider was created)</t>
  </si>
  <si>
    <t>Other 2</t>
  </si>
  <si>
    <t>Other 3</t>
  </si>
  <si>
    <t>Select Rate Rider(s) Applicable for 1595 Recovery Period by indicating "Yes" in column G</t>
  </si>
  <si>
    <t>UR RESIDENTIAL SERVICE CLASSIFICATION</t>
  </si>
  <si>
    <t>R1  RESIDENTIAL SERVICE CLASSIFICATION</t>
  </si>
  <si>
    <t>R2  RESIDENTIAL SERVICE CLASSIFICATION</t>
  </si>
  <si>
    <t>SEASONAL SERVICE CLASSIFICATION</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</si>
  <si>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</si>
  <si>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</si>
  <si>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</si>
  <si>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</si>
  <si>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</si>
  <si>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</si>
  <si>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Entegrus Powerlines Inc.-For Former St. Thomas Energy Rate Zone</t>
  </si>
  <si>
    <t>Cooperative Hydro Embrun Inc.</t>
  </si>
  <si>
    <t>Erie Thames Powerlines Corporation</t>
  </si>
  <si>
    <t>Alectra Utilities Corporation-Brampton Rate Zone</t>
  </si>
  <si>
    <t>Alectra Utilities Corporation-Enersource Rate Zone</t>
  </si>
  <si>
    <t>Alectra Utilities Corporation-Horizon Utilities Rate Zone</t>
  </si>
  <si>
    <t>Alectra Utilities Corporation-PowerStream Rate Zone</t>
  </si>
  <si>
    <t>EPCOR Electricity Distribution Ontario Inc.</t>
  </si>
  <si>
    <t>Essex Powerlines Corporation</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</si>
  <si>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</si>
  <si>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</si>
  <si>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</si>
  <si>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</si>
  <si>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Sioux Lookout Hydro Inc.</t>
  </si>
  <si>
    <t xml:space="preserve">Synergy North Corporation-Thunder Bay Rate Zone </t>
  </si>
  <si>
    <t>ENWIN Utilities Ltd.</t>
  </si>
  <si>
    <t>Hearst Power Distribution Co. Ltd.</t>
  </si>
  <si>
    <t>ERTH Power Corporation - ERTH Power Main Rate Zone</t>
  </si>
  <si>
    <t>ERTH POWER CORPORATION – GODERICH RATE ZONE</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</si>
  <si>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</si>
  <si>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</si>
  <si>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</si>
  <si>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</si>
  <si>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PUC Distribution Inc.</t>
  </si>
  <si>
    <t>Chapleau Public Utilities Corporation</t>
  </si>
  <si>
    <t>Espanola Regional Hydro Distribution Corporation</t>
  </si>
  <si>
    <t>Hydro 2000 Inc.</t>
  </si>
  <si>
    <t>Rate Rider Amounts Collected/(Returned)</t>
  </si>
  <si>
    <t>Denominator Used in Rider Calculation as Approved by OEB (annualized)</t>
  </si>
  <si>
    <t>Projected Consumption / # customers over recovery period</t>
  </si>
  <si>
    <t>Billed Consumption / # of customers that the rider was applied against**</t>
  </si>
  <si>
    <t>Forecasted versus billed consumption / # of customers variance</t>
  </si>
  <si>
    <t>Total residual balance per continuity schedule:</t>
  </si>
  <si>
    <t>Difference (any variance should be explained):</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</si>
  <si>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</si>
  <si>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Alectra Utilities Corporation-Guelph Rate Zone</t>
  </si>
  <si>
    <t>Elexicon Energy Inc.-Whitby Rate Zone</t>
  </si>
  <si>
    <t>Elexicon Energy Inc.-Veridian Rate Zone</t>
  </si>
  <si>
    <t>Hydro One Remote Communites Inc.</t>
  </si>
  <si>
    <t>Please select the year for which this worksheet relates to</t>
  </si>
  <si>
    <t>Disposition Requested?</t>
  </si>
  <si>
    <t>Eligible for disposition?</t>
  </si>
  <si>
    <t>Yes</t>
  </si>
  <si>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</si>
  <si>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</si>
  <si>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</si>
  <si>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</si>
  <si>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</si>
  <si>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</si>
  <si>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</si>
  <si>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</si>
  <si>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</si>
  <si>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</si>
  <si>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</si>
  <si>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</si>
  <si>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</si>
  <si>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Year in which this worksheet relates to</t>
  </si>
  <si>
    <t>Energy+ Inc.</t>
  </si>
  <si>
    <t>The Account 1595 Workform must be completed if the eligibility criteria for disposition is met, regardless of whether disposition is sought or not.</t>
  </si>
  <si>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</si>
  <si>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2015 and pre-2015</t>
  </si>
  <si>
    <t># of 2015 and prior sub-accounts (including 2015)</t>
  </si>
  <si>
    <t>Shared Tax Savings (Approved by the OEB in Prior Decision(s) and Order(s) and Transferred to Account 1595), if any:</t>
  </si>
  <si>
    <t>Total Balances:</t>
  </si>
  <si>
    <t>Other 1</t>
  </si>
  <si>
    <t xml:space="preserve">Other 1 - </t>
  </si>
  <si>
    <t>Note that vintage year 2020 is not eligible for disposition in the current rate year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</si>
</sst>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0.00000"/>
    <numFmt numFmtId="168" formatCode="&quot;$&quot;#,##0.0000_);[Red]\(&quot;$&quot;#,##0.0000\)"/>
    <numFmt numFmtId="169" formatCode="0.0000%"/>
    <numFmt numFmtId="170" formatCode="&quot;$&quot;#,##0.00"/>
    <numFmt numFmtId="171" formatCode="&quot;$&quot;#,##0"/>
    <numFmt numFmtId="172" formatCode="&quot;$&quot;#,##0.0000;[Red]\(&quot;$&quot;#,##0.0000\)"/>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sz val="9"/>
      <color indexed="81"/>
      <name val="Tahoma"/>
      <family val="2"/>
    </font>
    <font>
      <b/>
      <sz val="9"/>
      <color indexed="81"/>
      <name val="Tahoma"/>
      <family val="2"/>
    </font>
    <font>
      <b/>
      <sz val="11"/>
      <color theme="1"/>
      <name val="Calibri"/>
      <family val="2"/>
      <scheme val="minor"/>
    </font>
    <font>
      <b/>
      <sz val="11"/>
      <color rgb="FFFF0000"/>
      <name val="Arial"/>
      <family val="2"/>
    </font>
    <font>
      <b/>
      <u/>
      <sz val="14"/>
      <name val="Arial"/>
      <family val="2"/>
    </font>
    <font>
      <b/>
      <sz val="12.5"/>
      <color theme="1"/>
      <name val="Arial"/>
      <family val="2"/>
    </font>
    <font>
      <b/>
      <u/>
      <sz val="12"/>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bottom style="medium">
        <color indexed="64"/>
      </bottom>
      <diagonal/>
    </border>
    <border>
      <left/>
      <right style="thick">
        <color theme="0" tint="-0.34998626667073579"/>
      </right>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155">
    <xf numFmtId="0" fontId="0" fillId="0" borderId="0" xfId="0"/>
    <xf numFmtId="0" fontId="2" fillId="0" borderId="0" xfId="0" applyFont="1"/>
    <xf numFmtId="0" fontId="4" fillId="0" borderId="0" xfId="0" applyFont="1"/>
    <xf numFmtId="0" fontId="7" fillId="0" borderId="0" xfId="0" applyFont="1"/>
    <xf numFmtId="0" fontId="7" fillId="0" borderId="1"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2" fillId="0" borderId="0" xfId="0" applyFont="1" applyBorder="1"/>
    <xf numFmtId="167" fontId="2" fillId="0" borderId="0" xfId="0" applyNumberFormat="1" applyFont="1" applyBorder="1"/>
    <xf numFmtId="0" fontId="8" fillId="0" borderId="0" xfId="0" applyFont="1"/>
    <xf numFmtId="0" fontId="2" fillId="0" borderId="0" xfId="0" applyFont="1" applyFill="1" applyBorder="1" applyAlignment="1">
      <alignment wrapText="1"/>
    </xf>
    <xf numFmtId="0" fontId="6" fillId="3" borderId="1" xfId="0" applyFont="1" applyFill="1" applyBorder="1" applyAlignment="1">
      <alignment horizontal="left" vertical="center"/>
    </xf>
    <xf numFmtId="0" fontId="7" fillId="0" borderId="0" xfId="0" applyFont="1" applyFill="1"/>
    <xf numFmtId="0" fontId="9" fillId="0" borderId="0" xfId="0" applyFont="1"/>
    <xf numFmtId="166" fontId="2" fillId="0" borderId="0" xfId="1" applyNumberFormat="1" applyFont="1" applyFill="1"/>
    <xf numFmtId="0" fontId="7" fillId="0" borderId="0" xfId="0" applyFont="1" applyBorder="1" applyAlignment="1">
      <alignment horizontal="lef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68"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6" fillId="0" borderId="1" xfId="0" applyNumberFormat="1" applyFont="1" applyBorder="1" applyAlignment="1">
      <alignment horizontal="left" vertical="center" wrapText="1"/>
    </xf>
    <xf numFmtId="164" fontId="3" fillId="0" borderId="1" xfId="0" applyNumberFormat="1" applyFont="1" applyBorder="1" applyAlignment="1">
      <alignment horizontal="center"/>
    </xf>
    <xf numFmtId="0" fontId="6" fillId="0" borderId="1"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Border="1" applyAlignment="1">
      <alignment vertical="center" wrapText="1"/>
    </xf>
    <xf numFmtId="164" fontId="6" fillId="0" borderId="0" xfId="0" applyNumberFormat="1" applyFont="1" applyBorder="1" applyAlignment="1">
      <alignment horizontal="left" vertical="center" wrapText="1"/>
    </xf>
    <xf numFmtId="164" fontId="3" fillId="0" borderId="0" xfId="0" applyNumberFormat="1" applyFont="1" applyBorder="1" applyAlignment="1">
      <alignment horizontal="center"/>
    </xf>
    <xf numFmtId="169" fontId="6" fillId="0" borderId="0" xfId="0" applyNumberFormat="1" applyFont="1" applyFill="1" applyBorder="1" applyAlignment="1">
      <alignment horizontal="center" vertical="center"/>
    </xf>
    <xf numFmtId="3" fontId="7" fillId="2" borderId="2" xfId="0" applyNumberFormat="1" applyFont="1" applyFill="1" applyBorder="1" applyAlignment="1">
      <alignment horizontal="center" vertical="center"/>
    </xf>
    <xf numFmtId="164" fontId="7" fillId="2" borderId="2" xfId="0" applyNumberFormat="1" applyFont="1" applyFill="1" applyBorder="1" applyAlignment="1">
      <alignment horizontal="left" vertical="center"/>
    </xf>
    <xf numFmtId="0" fontId="6" fillId="0" borderId="1" xfId="0" applyFont="1" applyFill="1" applyBorder="1" applyAlignment="1">
      <alignment vertical="center" wrapText="1"/>
    </xf>
    <xf numFmtId="0" fontId="7" fillId="0" borderId="0" xfId="0" applyFont="1" applyFill="1" applyBorder="1" applyAlignment="1">
      <alignment horizontal="left" vertical="center" wrapText="1"/>
    </xf>
    <xf numFmtId="164" fontId="7" fillId="0" borderId="1" xfId="0" applyNumberFormat="1" applyFont="1" applyFill="1" applyBorder="1"/>
    <xf numFmtId="165" fontId="7" fillId="0" borderId="2"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0" fontId="7" fillId="0" borderId="0"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164" fontId="6" fillId="0" borderId="4" xfId="0" applyNumberFormat="1" applyFont="1" applyBorder="1" applyAlignment="1">
      <alignment horizontal="left" vertical="center" wrapText="1"/>
    </xf>
    <xf numFmtId="164" fontId="3" fillId="0" borderId="4" xfId="0" applyNumberFormat="1" applyFont="1" applyBorder="1" applyAlignment="1">
      <alignment horizontal="center"/>
    </xf>
    <xf numFmtId="169" fontId="6" fillId="0" borderId="5" xfId="0" applyNumberFormat="1" applyFont="1" applyFill="1" applyBorder="1" applyAlignment="1">
      <alignment horizontal="center" vertical="center"/>
    </xf>
    <xf numFmtId="0" fontId="6" fillId="0" borderId="6" xfId="0" applyFont="1" applyBorder="1" applyAlignment="1">
      <alignment vertical="center" wrapText="1"/>
    </xf>
    <xf numFmtId="164" fontId="7" fillId="0" borderId="7" xfId="0" applyNumberFormat="1"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164" fontId="6" fillId="0" borderId="9" xfId="0" applyNumberFormat="1" applyFont="1" applyBorder="1" applyAlignment="1">
      <alignment horizontal="left" vertical="center" wrapText="1"/>
    </xf>
    <xf numFmtId="164" fontId="3" fillId="0" borderId="9" xfId="0" applyNumberFormat="1" applyFont="1" applyBorder="1" applyAlignment="1">
      <alignment horizontal="center"/>
    </xf>
    <xf numFmtId="164" fontId="7" fillId="0" borderId="10"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164" fontId="6" fillId="0" borderId="1" xfId="0" applyNumberFormat="1" applyFont="1" applyFill="1" applyBorder="1"/>
    <xf numFmtId="165" fontId="6" fillId="0" borderId="1" xfId="4" applyNumberFormat="1" applyFont="1" applyBorder="1"/>
    <xf numFmtId="170" fontId="7" fillId="0" borderId="1" xfId="0" applyNumberFormat="1" applyFont="1" applyFill="1" applyBorder="1" applyAlignment="1">
      <alignment vertical="center"/>
    </xf>
    <xf numFmtId="170" fontId="7" fillId="2" borderId="1" xfId="0" applyNumberFormat="1" applyFont="1" applyFill="1" applyBorder="1" applyAlignment="1">
      <alignment horizontal="right"/>
    </xf>
    <xf numFmtId="170" fontId="7" fillId="2" borderId="1" xfId="0" applyNumberFormat="1" applyFont="1" applyFill="1" applyBorder="1" applyAlignment="1">
      <alignment horizontal="right"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170"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170" fontId="7" fillId="0" borderId="1" xfId="0" applyNumberFormat="1" applyFont="1" applyFill="1" applyBorder="1" applyAlignment="1">
      <alignment horizontal="right"/>
    </xf>
    <xf numFmtId="0" fontId="6" fillId="3" borderId="1" xfId="0" applyFont="1" applyFill="1" applyBorder="1" applyAlignment="1">
      <alignment horizontal="center" vertical="center"/>
    </xf>
    <xf numFmtId="0" fontId="2" fillId="0" borderId="0" xfId="0" applyFont="1"/>
    <xf numFmtId="0" fontId="6" fillId="0" borderId="0" xfId="0" applyFont="1" applyFill="1" applyBorder="1" applyAlignment="1">
      <alignment horizontal="left" vertical="center"/>
    </xf>
    <xf numFmtId="0" fontId="2" fillId="0" borderId="0" xfId="0" applyFont="1" applyBorder="1"/>
    <xf numFmtId="166" fontId="2" fillId="0" borderId="0" xfId="1" applyNumberFormat="1" applyFont="1" applyFill="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xf numFmtId="0" fontId="3" fillId="0" borderId="0" xfId="0" applyFont="1"/>
    <xf numFmtId="0" fontId="0" fillId="0" borderId="1" xfId="0" applyBorder="1"/>
    <xf numFmtId="171" fontId="7" fillId="0" borderId="1" xfId="0" applyNumberFormat="1" applyFont="1" applyFill="1" applyBorder="1"/>
    <xf numFmtId="171" fontId="7" fillId="0" borderId="1" xfId="0" applyNumberFormat="1" applyFont="1" applyFill="1" applyBorder="1" applyAlignment="1">
      <alignment horizontal="right"/>
    </xf>
    <xf numFmtId="171" fontId="6" fillId="0" borderId="1" xfId="0" applyNumberFormat="1" applyFont="1" applyFill="1" applyBorder="1"/>
    <xf numFmtId="171" fontId="7" fillId="0" borderId="1" xfId="0" applyNumberFormat="1" applyFont="1" applyFill="1" applyBorder="1" applyAlignment="1">
      <alignment vertical="center"/>
    </xf>
    <xf numFmtId="0" fontId="7" fillId="0" borderId="0" xfId="0" applyFont="1" applyAlignment="1">
      <alignment vertical="top"/>
    </xf>
    <xf numFmtId="171" fontId="7" fillId="2" borderId="1" xfId="0" applyNumberFormat="1" applyFont="1" applyFill="1" applyBorder="1" applyAlignment="1" applyProtection="1">
      <alignment horizontal="right" vertical="center"/>
      <protection locked="0"/>
    </xf>
    <xf numFmtId="171" fontId="7" fillId="2" borderId="1"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wrapText="1"/>
      <protection locked="0"/>
    </xf>
    <xf numFmtId="0" fontId="12" fillId="0" borderId="0" xfId="0" applyFont="1"/>
    <xf numFmtId="0" fontId="3" fillId="0" borderId="0" xfId="0" applyFont="1" applyAlignment="1" applyProtection="1">
      <alignment horizontal="right" vertical="center"/>
    </xf>
    <xf numFmtId="0" fontId="6" fillId="0" borderId="1" xfId="0" applyFont="1" applyBorder="1" applyAlignment="1">
      <alignment horizontal="center" vertical="center"/>
    </xf>
    <xf numFmtId="0" fontId="7" fillId="5" borderId="1" xfId="0" applyFont="1" applyFill="1" applyBorder="1" applyAlignment="1" applyProtection="1">
      <alignment horizontal="center" vertical="center"/>
      <protection locked="0"/>
    </xf>
    <xf numFmtId="164" fontId="7" fillId="2" borderId="2" xfId="0" applyNumberFormat="1" applyFont="1" applyFill="1" applyBorder="1" applyAlignment="1" applyProtection="1">
      <alignment horizontal="center" vertical="center"/>
      <protection locked="0"/>
    </xf>
    <xf numFmtId="164" fontId="6" fillId="0" borderId="1" xfId="0" applyNumberFormat="1" applyFont="1" applyBorder="1" applyAlignment="1">
      <alignment horizontal="center" vertical="center" wrapText="1"/>
    </xf>
    <xf numFmtId="172" fontId="7" fillId="0" borderId="2" xfId="0" applyNumberFormat="1" applyFont="1" applyFill="1" applyBorder="1" applyAlignment="1">
      <alignment horizontal="center" vertical="center"/>
    </xf>
    <xf numFmtId="172" fontId="7" fillId="0" borderId="1" xfId="0" applyNumberFormat="1" applyFont="1" applyFill="1" applyBorder="1" applyAlignment="1">
      <alignment horizontal="center" vertical="center"/>
    </xf>
    <xf numFmtId="171" fontId="7" fillId="0" borderId="0" xfId="0" applyNumberFormat="1" applyFont="1" applyFill="1" applyBorder="1" applyAlignment="1">
      <alignment vertical="center"/>
    </xf>
    <xf numFmtId="171" fontId="7" fillId="0" borderId="0" xfId="0" applyNumberFormat="1" applyFont="1" applyFill="1" applyBorder="1"/>
    <xf numFmtId="165" fontId="6" fillId="0" borderId="0" xfId="4" applyNumberFormat="1" applyFont="1" applyBorder="1"/>
    <xf numFmtId="0" fontId="6" fillId="0" borderId="0" xfId="0" applyFont="1" applyFill="1" applyBorder="1" applyAlignment="1">
      <alignment horizontal="left" vertical="center"/>
    </xf>
    <xf numFmtId="0" fontId="3" fillId="0" borderId="0" xfId="0" applyFont="1" applyAlignment="1">
      <alignment horizontal="right"/>
    </xf>
    <xf numFmtId="0" fontId="2" fillId="6" borderId="0" xfId="0" applyFont="1" applyFill="1" applyProtection="1">
      <protection locked="0"/>
    </xf>
    <xf numFmtId="0" fontId="6" fillId="0" borderId="0" xfId="0" applyFont="1" applyFill="1" applyBorder="1" applyAlignment="1">
      <alignment horizontal="left" vertical="center"/>
    </xf>
    <xf numFmtId="0" fontId="13" fillId="0" borderId="0" xfId="0" applyFont="1" applyAlignment="1"/>
    <xf numFmtId="0" fontId="2" fillId="0" borderId="0" xfId="0" applyFont="1" applyAlignment="1"/>
    <xf numFmtId="0" fontId="2" fillId="0" borderId="0" xfId="0" applyFont="1" applyAlignment="1">
      <alignment wrapText="1"/>
    </xf>
    <xf numFmtId="0" fontId="14" fillId="0" borderId="0" xfId="0" applyFont="1"/>
    <xf numFmtId="0" fontId="0" fillId="0" borderId="0" xfId="0" applyFont="1"/>
    <xf numFmtId="0" fontId="16" fillId="0" borderId="6" xfId="0" applyFont="1" applyBorder="1" applyAlignment="1">
      <alignment vertical="center"/>
    </xf>
    <xf numFmtId="0" fontId="0" fillId="0" borderId="0" xfId="0" applyFont="1" applyBorder="1"/>
    <xf numFmtId="0" fontId="0" fillId="0" borderId="7" xfId="0" applyFont="1" applyBorder="1"/>
    <xf numFmtId="0" fontId="2" fillId="0" borderId="6" xfId="0" applyFont="1" applyBorder="1" applyAlignment="1">
      <alignment vertical="center"/>
    </xf>
    <xf numFmtId="0" fontId="0" fillId="0" borderId="6" xfId="0" applyFont="1" applyBorder="1"/>
    <xf numFmtId="0" fontId="19" fillId="0" borderId="0" xfId="0" applyFont="1" applyAlignment="1">
      <alignment vertical="center"/>
    </xf>
    <xf numFmtId="0" fontId="2" fillId="0" borderId="0" xfId="0" applyFont="1" applyAlignment="1">
      <alignment vertical="center"/>
    </xf>
    <xf numFmtId="0" fontId="2" fillId="4" borderId="12" xfId="0" applyFont="1" applyFill="1" applyBorder="1" applyAlignment="1" applyProtection="1">
      <alignment horizontal="left" vertical="center" wrapText="1"/>
    </xf>
    <xf numFmtId="0" fontId="6" fillId="0" borderId="0" xfId="0" applyFont="1" applyFill="1" applyBorder="1" applyAlignment="1">
      <alignment horizontal="left" vertical="center"/>
    </xf>
    <xf numFmtId="171" fontId="6" fillId="4"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171" fontId="2" fillId="0" borderId="1" xfId="0" applyNumberFormat="1" applyFont="1" applyBorder="1"/>
    <xf numFmtId="0" fontId="2" fillId="0" borderId="0" xfId="0" applyFont="1" applyAlignment="1">
      <alignment horizontal="left" vertical="center" wrapText="1"/>
    </xf>
    <xf numFmtId="0" fontId="15" fillId="7" borderId="3" xfId="6" applyFont="1" applyFill="1" applyBorder="1" applyAlignment="1">
      <alignment horizontal="center"/>
    </xf>
    <xf numFmtId="0" fontId="15" fillId="7" borderId="4" xfId="6" applyFont="1" applyFill="1" applyBorder="1" applyAlignment="1">
      <alignment horizontal="center"/>
    </xf>
    <xf numFmtId="0" fontId="15" fillId="7" borderId="5" xfId="6" applyFont="1" applyFill="1" applyBorder="1" applyAlignment="1">
      <alignment horizont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xf>
    <xf numFmtId="0" fontId="20" fillId="0" borderId="0" xfId="0" applyFont="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Alignment="1">
      <alignment wrapText="1"/>
    </xf>
    <xf numFmtId="171" fontId="6" fillId="0" borderId="15" xfId="0" applyNumberFormat="1" applyFont="1" applyFill="1" applyBorder="1" applyAlignment="1">
      <alignment horizontal="right" vertical="center" wrapText="1"/>
    </xf>
    <xf numFmtId="171" fontId="6" fillId="0" borderId="16" xfId="0" applyNumberFormat="1" applyFont="1" applyFill="1" applyBorder="1" applyAlignment="1">
      <alignment horizontal="right" vertical="center" wrapText="1"/>
    </xf>
    <xf numFmtId="0" fontId="3" fillId="0" borderId="0" xfId="0" applyFont="1" applyBorder="1" applyAlignment="1">
      <alignment horizontal="right"/>
    </xf>
    <xf numFmtId="0" fontId="2" fillId="2"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7" fillId="0" borderId="0" xfId="0" applyFont="1" applyBorder="1" applyAlignment="1">
      <alignment horizontal="left" vertical="top" wrapText="1"/>
    </xf>
    <xf numFmtId="171" fontId="6" fillId="4"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cellXfs>
  <cellStyles count="7">
    <cellStyle name="Comma 2" xfId="5" xr:uid="{00000000-0005-0000-0000-000000000000}"/>
    <cellStyle name="Currency" xfId="1" builtinId="4"/>
    <cellStyle name="Normal" xfId="0" builtinId="0"/>
    <cellStyle name="Normal 2" xfId="2" xr:uid="{00000000-0005-0000-0000-000003000000}"/>
    <cellStyle name="Normal 3 5" xfId="6"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0408" cy="160734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8575" y="688181"/>
          <a:ext cx="9663113" cy="7239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638175" y="123825"/>
          <a:ext cx="6550181" cy="24618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0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107</xdr:row>
      <xdr:rowOff>123825</xdr:rowOff>
    </xdr:from>
    <xdr:to>
      <xdr:col>8</xdr:col>
      <xdr:colOff>0</xdr:colOff>
      <xdr:row>119</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75BD93D-D13B-47A8-95A1-95DBAF21987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967D8861-F1C9-47F8-94C8-7D4A368F959A}"/>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FC0C5F4A-3D30-445D-A5A1-E5B140C95DD8}"/>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48838D05-84E0-48EC-859F-1238525C65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1218993-C979-4F49-8AB1-1E242117165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FF0EACFB-C850-4079-89FF-76BFA70F7502}"/>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D3C01891-C3FD-4517-8A81-0AC2BF312427}"/>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617D2578-B823-4B46-A9AF-4AD246226A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2EAFC80-9274-4E87-8F9A-C576C349F3D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68ABBDEB-252A-41F1-B3C6-30792A2FBE21}"/>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E42C0C4C-2CAA-4781-9117-B2E2A1D7F8BF}"/>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39B70C7A-34BF-4EF3-9C67-8D361C4381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AFB94AE7-93DA-45E3-B57C-5026D03C36D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1AB463C-2F82-4DB0-ACB9-42BA539E37A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2647A26-316B-4640-AF07-221525A42DF4}"/>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1A19BA84-2CEE-4160-BFDA-E560A062B6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67C14545-3063-40C5-BD75-7A2D8D5D172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789178B6-71AB-4E73-927E-B538CB1473C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145BA25C-5F5A-456F-BA60-6F5DDB078F2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2D8D2A6-9F83-4076-82D1-4CEA68362C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3476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28575" y="678180"/>
          <a:ext cx="101974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638175" y="123825"/>
          <a:ext cx="675211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F2D20BB-0686-4BEB-9A16-5183D1E7197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C92218CF-7D3A-433A-BD19-EAA8AB5E15C3}"/>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1C172F7-326C-4FB5-A26E-B429A64394E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55240233-281B-43A7-9389-A1CA4F496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PS01\Home\SabharRa\2020\Copy%20of%202021_1595%20Analysis%20Workform_1.0_R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1595 Analysis"/>
      <sheetName val="1595 (1)"/>
      <sheetName val="1595 (2)"/>
      <sheetName val="1595 (3)"/>
      <sheetName val="1595 (4)"/>
      <sheetName val="1595 2014"/>
      <sheetName val="1595 2015"/>
      <sheetName val="1595 2016"/>
      <sheetName val="1595 2017"/>
      <sheetName val="1595 2018"/>
      <sheetName val="1595 2019"/>
      <sheetName val="Classes"/>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Brantford Power Inc.</v>
          </cell>
        </row>
        <row r="10">
          <cell r="A10" t="str">
            <v>Burlington Hydro Inc.</v>
          </cell>
        </row>
        <row r="11">
          <cell r="A11" t="str">
            <v>Canadian Niagara Power Inc.</v>
          </cell>
        </row>
        <row r="12">
          <cell r="A12" t="str">
            <v>Centre Wellington Hydro Ltd.</v>
          </cell>
        </row>
        <row r="13">
          <cell r="A13" t="str">
            <v>Chapleau Public Utilities Corporation</v>
          </cell>
        </row>
        <row r="14">
          <cell r="A14" t="str">
            <v>Cooperative Hydro Embrun Inc.</v>
          </cell>
        </row>
        <row r="15">
          <cell r="A15" t="str">
            <v>E.L.K. Energy Inc.</v>
          </cell>
        </row>
        <row r="16">
          <cell r="A16" t="str">
            <v>Elexicon Energy Inc.-Whitby Rate Zone</v>
          </cell>
        </row>
        <row r="17">
          <cell r="A17" t="str">
            <v>Elexicon Energy Inc.-Veridian Rate Zone</v>
          </cell>
        </row>
        <row r="18">
          <cell r="A18" t="str">
            <v>Energy+ Inc.-For Former Brant County Power Service Area</v>
          </cell>
        </row>
        <row r="19">
          <cell r="A19" t="str">
            <v>Energy+ Inc.-For Former Cambridge and North Dumfries Hydro Service Area</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Espanola Regional Hydro Distribution Corporation</v>
          </cell>
        </row>
        <row r="27">
          <cell r="A27" t="str">
            <v>Essex Powerlines Corporation</v>
          </cell>
        </row>
        <row r="28">
          <cell r="A28" t="str">
            <v>Festival Hydro Inc.</v>
          </cell>
        </row>
        <row r="29">
          <cell r="A29" t="str">
            <v>Fort Frances Power Corporation</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Haldimand County Hydro Inc. Service Area</v>
          </cell>
        </row>
        <row r="38">
          <cell r="A38" t="str">
            <v>Hydro One Networks Inc.-Former Norfolk Power Distribution Inc. Service Area</v>
          </cell>
        </row>
        <row r="39">
          <cell r="A39" t="str">
            <v>Hydro One Networks Inc.-Former Woodstock Hydro Services Inc. Service Area</v>
          </cell>
        </row>
        <row r="40">
          <cell r="A40" t="str">
            <v>Hydro One Remote Communites Inc.</v>
          </cell>
        </row>
        <row r="41">
          <cell r="A41" t="str">
            <v>Hydro Ottawa Limited</v>
          </cell>
        </row>
        <row r="42">
          <cell r="A42" t="str">
            <v>InnPower Corporation</v>
          </cell>
        </row>
        <row r="43">
          <cell r="A43" t="str">
            <v>Kingston Hydro Corporation</v>
          </cell>
        </row>
        <row r="44">
          <cell r="A44" t="str">
            <v>Kitchener-Wilmot Hydro Inc.</v>
          </cell>
        </row>
        <row r="45">
          <cell r="A45" t="str">
            <v>Lakefront Utilities Inc.</v>
          </cell>
        </row>
        <row r="46">
          <cell r="A46" t="str">
            <v>Lakeland Power Distribution Ltd.</v>
          </cell>
        </row>
        <row r="47">
          <cell r="A47" t="str">
            <v>Lakeland Power Distribution Ltd.-Parry Sound Service Area</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Orillia Power Distribution Corporation</v>
          </cell>
        </row>
        <row r="59">
          <cell r="A59" t="str">
            <v>Oshawa PUC Networks Inc.</v>
          </cell>
        </row>
        <row r="60">
          <cell r="A60" t="str">
            <v>Ottawa River Power Corporation</v>
          </cell>
        </row>
        <row r="61">
          <cell r="A61" t="str">
            <v>Peterborough Distribution Incorporated</v>
          </cell>
        </row>
        <row r="62">
          <cell r="A62" t="str">
            <v>PUC Distribution Inc.</v>
          </cell>
        </row>
        <row r="63">
          <cell r="A63" t="str">
            <v>Renfrew Hydro Inc.</v>
          </cell>
        </row>
        <row r="64">
          <cell r="A64" t="str">
            <v>Rideau St. Lawrence Distribution Inc.</v>
          </cell>
        </row>
        <row r="65">
          <cell r="A65" t="str">
            <v>Sioux Lookout Hydro Inc.</v>
          </cell>
        </row>
        <row r="66">
          <cell r="A66" t="str">
            <v>Synergy North Corporation-Kenora Rate Zone</v>
          </cell>
        </row>
        <row r="67">
          <cell r="A67" t="str">
            <v xml:space="preserve">Synergy North Corporation-Thunder Bay Rate Zone </v>
          </cell>
        </row>
        <row r="68">
          <cell r="A68" t="str">
            <v>Tillsonburg Hydro Inc.</v>
          </cell>
        </row>
        <row r="69">
          <cell r="A69" t="str">
            <v>Toronto Hydro-Electric System Limited</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ebay.com/itm/39205171221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www.ebay.com/itm/39205171221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ebay.com/itm/392051712212"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ebay.com/itm/39205171221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bay.com/itm/39205171221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bay.com/itm/39205171221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22"/>
  <sheetViews>
    <sheetView view="pageBreakPreview" zoomScale="90" zoomScaleNormal="100" zoomScaleSheetLayoutView="90" workbookViewId="0">
      <selection activeCell="S9" sqref="S9"/>
    </sheetView>
  </sheetViews>
  <sheetFormatPr defaultColWidth="9" defaultRowHeight="15" x14ac:dyDescent="0.25"/>
  <cols>
    <col min="1" max="16384" width="9" style="110"/>
  </cols>
  <sheetData>
    <row r="1" spans="1:13" ht="18" x14ac:dyDescent="0.25">
      <c r="A1" s="109" t="s">
        <v>216</v>
      </c>
    </row>
    <row r="2" spans="1:13" ht="15.75" thickBot="1" x14ac:dyDescent="0.3"/>
    <row r="3" spans="1:13" ht="16.5" x14ac:dyDescent="0.25">
      <c r="B3" s="124" t="s">
        <v>217</v>
      </c>
      <c r="C3" s="125"/>
      <c r="D3" s="125"/>
      <c r="E3" s="125"/>
      <c r="F3" s="125"/>
      <c r="G3" s="125"/>
      <c r="H3" s="125"/>
      <c r="I3" s="125"/>
      <c r="J3" s="125"/>
      <c r="K3" s="125"/>
      <c r="L3" s="125"/>
      <c r="M3" s="126"/>
    </row>
    <row r="4" spans="1:13" ht="15.75" x14ac:dyDescent="0.25">
      <c r="B4" s="111" t="s">
        <v>218</v>
      </c>
      <c r="C4" s="112"/>
      <c r="D4" s="112"/>
      <c r="E4" s="112"/>
      <c r="F4" s="112"/>
      <c r="G4" s="112"/>
      <c r="H4" s="112"/>
      <c r="I4" s="112"/>
      <c r="J4" s="112"/>
      <c r="K4" s="112"/>
      <c r="L4" s="112"/>
      <c r="M4" s="113"/>
    </row>
    <row r="5" spans="1:13" x14ac:dyDescent="0.25">
      <c r="B5" s="114"/>
      <c r="C5" s="112"/>
      <c r="D5" s="112"/>
      <c r="E5" s="112"/>
      <c r="F5" s="112"/>
      <c r="G5" s="112"/>
      <c r="H5" s="112"/>
      <c r="I5" s="112"/>
      <c r="J5" s="112"/>
      <c r="K5" s="112"/>
      <c r="L5" s="112"/>
      <c r="M5" s="113"/>
    </row>
    <row r="6" spans="1:13" ht="50.25" customHeight="1" x14ac:dyDescent="0.25">
      <c r="B6" s="127" t="s">
        <v>219</v>
      </c>
      <c r="C6" s="128"/>
      <c r="D6" s="128"/>
      <c r="E6" s="128"/>
      <c r="F6" s="128"/>
      <c r="G6" s="128"/>
      <c r="H6" s="128"/>
      <c r="I6" s="128"/>
      <c r="J6" s="128"/>
      <c r="K6" s="128"/>
      <c r="L6" s="128"/>
      <c r="M6" s="129"/>
    </row>
    <row r="7" spans="1:13" x14ac:dyDescent="0.25">
      <c r="B7" s="114"/>
      <c r="C7" s="112"/>
      <c r="D7" s="112"/>
      <c r="E7" s="112"/>
      <c r="F7" s="112"/>
      <c r="G7" s="112"/>
      <c r="H7" s="112"/>
      <c r="I7" s="112"/>
      <c r="J7" s="112"/>
      <c r="K7" s="112"/>
      <c r="L7" s="112"/>
      <c r="M7" s="113"/>
    </row>
    <row r="8" spans="1:13" ht="55.7" customHeight="1" x14ac:dyDescent="0.25">
      <c r="B8" s="115"/>
      <c r="C8" s="130" t="s">
        <v>220</v>
      </c>
      <c r="D8" s="130"/>
      <c r="E8" s="130"/>
      <c r="F8" s="130"/>
      <c r="G8" s="130"/>
      <c r="H8" s="130"/>
      <c r="I8" s="130"/>
      <c r="J8" s="130"/>
      <c r="K8" s="130"/>
      <c r="L8" s="130"/>
      <c r="M8" s="131"/>
    </row>
    <row r="9" spans="1:13" ht="52.9" customHeight="1" x14ac:dyDescent="0.25">
      <c r="B9" s="115"/>
      <c r="C9" s="130" t="s">
        <v>221</v>
      </c>
      <c r="D9" s="130"/>
      <c r="E9" s="130"/>
      <c r="F9" s="130"/>
      <c r="G9" s="130"/>
      <c r="H9" s="130"/>
      <c r="I9" s="130"/>
      <c r="J9" s="130"/>
      <c r="K9" s="130"/>
      <c r="L9" s="130"/>
      <c r="M9" s="131"/>
    </row>
    <row r="10" spans="1:13" x14ac:dyDescent="0.25">
      <c r="B10" s="115"/>
      <c r="C10" s="112"/>
      <c r="D10" s="112"/>
      <c r="E10" s="112"/>
      <c r="F10" s="112"/>
      <c r="G10" s="112"/>
      <c r="H10" s="112"/>
      <c r="I10" s="112"/>
      <c r="J10" s="112"/>
      <c r="K10" s="112"/>
      <c r="L10" s="112"/>
      <c r="M10" s="113"/>
    </row>
    <row r="11" spans="1:13" ht="33.4" customHeight="1" thickBot="1" x14ac:dyDescent="0.3">
      <c r="B11" s="132" t="s">
        <v>222</v>
      </c>
      <c r="C11" s="133"/>
      <c r="D11" s="133"/>
      <c r="E11" s="133"/>
      <c r="F11" s="133"/>
      <c r="G11" s="133"/>
      <c r="H11" s="133"/>
      <c r="I11" s="133"/>
      <c r="J11" s="133"/>
      <c r="K11" s="133"/>
      <c r="L11" s="133"/>
      <c r="M11" s="134"/>
    </row>
    <row r="14" spans="1:13" ht="16.5" x14ac:dyDescent="0.25">
      <c r="A14" s="116" t="s">
        <v>223</v>
      </c>
    </row>
    <row r="15" spans="1:13" ht="21" customHeight="1" x14ac:dyDescent="0.25">
      <c r="A15" s="117" t="s">
        <v>231</v>
      </c>
    </row>
    <row r="16" spans="1:13" x14ac:dyDescent="0.25">
      <c r="A16" s="117"/>
    </row>
    <row r="17" spans="1:14" x14ac:dyDescent="0.25">
      <c r="A17" s="117" t="s">
        <v>224</v>
      </c>
    </row>
    <row r="18" spans="1:14" ht="17.45" customHeight="1" x14ac:dyDescent="0.25">
      <c r="A18" s="135" t="s">
        <v>225</v>
      </c>
      <c r="B18" s="135"/>
      <c r="C18" s="135"/>
      <c r="D18" s="135"/>
      <c r="E18" s="135"/>
      <c r="F18" s="135"/>
      <c r="G18" s="135"/>
      <c r="H18" s="135"/>
      <c r="I18" s="135"/>
      <c r="J18" s="135"/>
      <c r="K18" s="135"/>
      <c r="L18" s="135"/>
    </row>
    <row r="19" spans="1:14" ht="40.5" customHeight="1" x14ac:dyDescent="0.25">
      <c r="A19" s="123" t="s">
        <v>232</v>
      </c>
      <c r="B19" s="123"/>
      <c r="C19" s="123"/>
      <c r="D19" s="123"/>
      <c r="E19" s="123"/>
      <c r="F19" s="123"/>
      <c r="G19" s="123"/>
      <c r="H19" s="123"/>
      <c r="I19" s="123"/>
      <c r="J19" s="123"/>
      <c r="K19" s="123"/>
      <c r="L19" s="123"/>
      <c r="M19" s="123"/>
    </row>
    <row r="20" spans="1:14" ht="34.5" customHeight="1" x14ac:dyDescent="0.25">
      <c r="A20" s="136" t="s">
        <v>226</v>
      </c>
      <c r="B20" s="136"/>
      <c r="C20" s="136"/>
      <c r="D20" s="136"/>
      <c r="E20" s="136"/>
      <c r="F20" s="136"/>
      <c r="G20" s="136"/>
      <c r="H20" s="136"/>
      <c r="I20" s="136"/>
      <c r="J20" s="136"/>
      <c r="K20" s="136"/>
      <c r="L20" s="136"/>
      <c r="M20" s="136"/>
    </row>
    <row r="21" spans="1:14" ht="39.950000000000003" customHeight="1" x14ac:dyDescent="0.25">
      <c r="B21" s="123" t="s">
        <v>227</v>
      </c>
      <c r="C21" s="123"/>
      <c r="D21" s="123"/>
      <c r="E21" s="123"/>
      <c r="F21" s="123"/>
      <c r="G21" s="123"/>
      <c r="H21" s="123"/>
      <c r="I21" s="123"/>
      <c r="J21" s="123"/>
      <c r="K21" s="123"/>
      <c r="L21" s="123"/>
      <c r="M21" s="123"/>
      <c r="N21" s="123"/>
    </row>
    <row r="22" spans="1:14" ht="65.849999999999994" customHeight="1" x14ac:dyDescent="0.25">
      <c r="B22" s="123" t="s">
        <v>228</v>
      </c>
      <c r="C22" s="123"/>
      <c r="D22" s="123"/>
      <c r="E22" s="123"/>
      <c r="F22" s="123"/>
      <c r="G22" s="123"/>
      <c r="H22" s="123"/>
      <c r="I22" s="123"/>
      <c r="J22" s="123"/>
      <c r="K22" s="123"/>
      <c r="L22" s="123"/>
      <c r="M22" s="123"/>
      <c r="N22" s="123"/>
    </row>
  </sheetData>
  <sheetProtection algorithmName="SHA-512" hashValue="He+yYUKKXi9XwrtqHjMFDRfa+RCVfVCj/RSf4mMdpbtn7ygV0zOY2y6uQw6l7SixT7zQDnI+8MSDRjLr/oS/nw==" saltValue="yjtspRgRzc5ck/ztB2mCJQ==" spinCount="100000" sheet="1"/>
  <mergeCells count="10">
    <mergeCell ref="B22:N22"/>
    <mergeCell ref="B3:M3"/>
    <mergeCell ref="B6:M6"/>
    <mergeCell ref="C8:M8"/>
    <mergeCell ref="C9:M9"/>
    <mergeCell ref="B11:M11"/>
    <mergeCell ref="A19:M19"/>
    <mergeCell ref="B21:N21"/>
    <mergeCell ref="A18:L18"/>
    <mergeCell ref="A20:M20"/>
  </mergeCells>
  <pageMargins left="0.70866141732283472" right="0.70866141732283472" top="0.74803149606299213" bottom="0.74803149606299213" header="0.31496062992125984" footer="0.31496062992125984"/>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1: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02" t="s">
        <v>229</v>
      </c>
      <c r="C11" s="102">
        <v>2017</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qctabHo6RlrUb0mrdH7NZ/K7ZuD9W4e3QneEpvrCyDtPgjNMJ8qpRXlcWDXF4DvB0wCrn0d8aFB9v2JXPfKiBA==" saltValue="O1O86sSKatnvrdCk+JqTnQ=="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3">
    <dataValidation type="list" allowBlank="1" showInputMessage="1" showErrorMessage="1" sqref="C68:C87 C39:C58 C97:C116" xr:uid="{F730B86B-9113-479B-A1FC-6588C2FADE5A}">
      <formula1>"kW,kWh"</formula1>
    </dataValidation>
    <dataValidation type="list" allowBlank="1" showInputMessage="1" showErrorMessage="1" sqref="G21:G27" xr:uid="{3FC62DAC-1CE9-4F66-86D6-4460D94217A6}">
      <formula1>"Yes,No"</formula1>
    </dataValidation>
    <dataValidation type="list" allowBlank="1" showInputMessage="1" showErrorMessage="1" sqref="C213:C232 C184:C203 C155:C174 C126:C145" xr:uid="{F89E6DCF-5094-4BFD-B996-C5E0FA1DC702}">
      <formula1>"kW,kWh,# of customers"</formula1>
    </dataValidation>
  </dataValidations>
  <hyperlinks>
    <hyperlink ref="E37" r:id="rId1" display="https://www.ebay.com/itm/392051712212" xr:uid="{CDFD880A-0BF8-490A-B365-FD5CD8E29BAE}"/>
  </hyperlinks>
  <pageMargins left="0.7" right="0.7" top="0.75" bottom="0.75" header="0.3" footer="0.3"/>
  <pageSetup orientation="portrait" verticalDpi="9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D8FD-8753-4A89-A1F4-F7EBB8DDC5EA}">
  <sheetPr codeName="Sheet16">
    <pageSetUpPr fitToPage="1"/>
  </sheetPr>
  <dimension ref="A11:U260"/>
  <sheetViews>
    <sheetView showGridLines="0" zoomScale="85" zoomScaleNormal="85" workbookViewId="0">
      <selection activeCell="B265" sqref="B265"/>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19" t="s">
        <v>229</v>
      </c>
      <c r="C11" s="119">
        <v>2019</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f>1190353-1337585</f>
        <v>-147232</v>
      </c>
      <c r="E13" s="85">
        <f>-34247-59875</f>
        <v>-94122</v>
      </c>
      <c r="F13" s="80">
        <f>SUM(D13:E13)</f>
        <v>-241354</v>
      </c>
      <c r="G13" s="86">
        <f>51311.73-295290.61</f>
        <v>-243978.87999999998</v>
      </c>
      <c r="H13" s="81">
        <f>F13-G13</f>
        <v>2624.8799999999756</v>
      </c>
      <c r="I13" s="86">
        <v>-2811.9</v>
      </c>
      <c r="J13" s="82">
        <f>H13+I13</f>
        <v>-187.02000000002454</v>
      </c>
      <c r="K13" s="60">
        <f>IF(AND(D13&lt;&gt;"",E13&lt;&gt;"",G13&lt;&gt;""),IFERROR(H13/F13,""),"")</f>
        <v>-1.0875643246020267E-2</v>
      </c>
      <c r="L13" s="16" t="str">
        <f>IF(LEN(K13) = 0,"",IF(AND(K13&lt;0.1,K13&gt;-0.1),"","Calculated differences of greater than + or - 10% require further analysis"))</f>
        <v/>
      </c>
      <c r="M13" s="16"/>
    </row>
    <row r="14" spans="1:13" ht="15" x14ac:dyDescent="0.25">
      <c r="A14" s="3"/>
      <c r="B14" s="30" t="s">
        <v>24</v>
      </c>
      <c r="C14" s="30"/>
      <c r="D14" s="85">
        <v>1337585</v>
      </c>
      <c r="E14" s="85">
        <v>59875</v>
      </c>
      <c r="F14" s="80">
        <f>SUM(D14:E14)</f>
        <v>1397460</v>
      </c>
      <c r="G14" s="86">
        <v>1509908.05</v>
      </c>
      <c r="H14" s="81">
        <f>F14-G14</f>
        <v>-112448.05000000005</v>
      </c>
      <c r="I14" s="86">
        <v>14059.48</v>
      </c>
      <c r="J14" s="82">
        <f>H14+I14</f>
        <v>-98388.570000000051</v>
      </c>
      <c r="K14" s="60">
        <f>IF(AND(D14&lt;&gt;"",E14&lt;&gt;"",G14&lt;&gt;""),IFERROR(H14/F14,""),"")</f>
        <v>-8.0466024072245387E-2</v>
      </c>
      <c r="L14" s="16" t="str">
        <f>IF(LEN(K14) = 0,"",IF(AND(K14&lt;0.1,K14&gt;-0.1),"","Calculated differences of greater than + or - 10% require further analysis"))</f>
        <v/>
      </c>
      <c r="M14" s="16"/>
    </row>
    <row r="15" spans="1:13" ht="15" x14ac:dyDescent="0.25">
      <c r="A15" s="3"/>
      <c r="B15" s="30" t="s">
        <v>37</v>
      </c>
      <c r="C15" s="30"/>
      <c r="D15" s="83">
        <f t="shared" ref="D15:J15" si="0">SUM(D13:D14)</f>
        <v>1190353</v>
      </c>
      <c r="E15" s="83">
        <f t="shared" si="0"/>
        <v>-34247</v>
      </c>
      <c r="F15" s="83">
        <f t="shared" si="0"/>
        <v>1156106</v>
      </c>
      <c r="G15" s="83">
        <f t="shared" si="0"/>
        <v>1265929.1700000002</v>
      </c>
      <c r="H15" s="83">
        <f t="shared" si="0"/>
        <v>-109823.17000000007</v>
      </c>
      <c r="I15" s="83">
        <f t="shared" si="0"/>
        <v>11247.58</v>
      </c>
      <c r="J15" s="83">
        <f t="shared" si="0"/>
        <v>-98575.590000000069</v>
      </c>
      <c r="K15" s="60">
        <f>IFERROR(H15/F15,"")</f>
        <v>-9.4994031689135838E-2</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-98575.590000000069</v>
      </c>
      <c r="K17" s="101"/>
      <c r="L17" s="16"/>
      <c r="M17" s="16"/>
    </row>
    <row r="18" spans="1:13" ht="14.65" customHeight="1" x14ac:dyDescent="0.25">
      <c r="A18" s="3"/>
      <c r="B18" s="121"/>
      <c r="C18" s="121"/>
      <c r="D18" s="99"/>
      <c r="E18" s="99"/>
      <c r="F18" s="100"/>
      <c r="G18" s="99"/>
      <c r="H18" s="152" t="s">
        <v>205</v>
      </c>
      <c r="I18" s="152"/>
      <c r="J18" s="86">
        <v>-98576</v>
      </c>
      <c r="K18" s="101"/>
      <c r="L18" s="16"/>
      <c r="M18" s="16"/>
    </row>
    <row r="19" spans="1:13" ht="15" x14ac:dyDescent="0.25">
      <c r="A19" s="3"/>
      <c r="B19" s="121"/>
      <c r="C19" s="121"/>
      <c r="D19" s="99"/>
      <c r="E19" s="99"/>
      <c r="F19" s="100"/>
      <c r="I19" s="120" t="s">
        <v>206</v>
      </c>
      <c r="J19" s="82">
        <f>J18-J17</f>
        <v>-0.40999999993073288</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5NJxAWQu2i9DAnz13v7ZpvUGpIQ1JDB2Z5AVCN7ORaxySZXIOvx69QTKr3WVapzvaoJlPNCO3FjaHkc+AEHutg==" saltValue="G3OqieUDwHXmLwye4xaJfw=="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disablePrompts="1" count="3">
    <dataValidation type="list" allowBlank="1" showInputMessage="1" showErrorMessage="1" sqref="C213:C232 C184:C203 C155:C174 C126:C145" xr:uid="{1652674A-8F10-4586-B765-6CA6827C0D3D}">
      <formula1>"kW,kWh,# of customers"</formula1>
    </dataValidation>
    <dataValidation type="list" allowBlank="1" showInputMessage="1" showErrorMessage="1" sqref="G21:G27" xr:uid="{269CFCDF-2153-4AD4-A3C6-362951D17A7F}">
      <formula1>"Yes,No"</formula1>
    </dataValidation>
    <dataValidation type="list" allowBlank="1" showInputMessage="1" showErrorMessage="1" sqref="C68:C87 C39:C58 C97:C116" xr:uid="{B6D25EEC-95A9-4758-BA8B-F9C8DD1C1219}">
      <formula1>"kW,kWh"</formula1>
    </dataValidation>
  </dataValidations>
  <hyperlinks>
    <hyperlink ref="E37" r:id="rId1" display="https://www.ebay.com/itm/392051712212" xr:uid="{015A68CC-7A2D-44E1-A13F-CF35623D04FE}"/>
  </hyperlinks>
  <pageMargins left="0.70866141732283472" right="0.70866141732283472" top="0.74803149606299213" bottom="0.74803149606299213" header="0.31496062992125984" footer="0.31496062992125984"/>
  <pageSetup orientation="landscape" verticalDpi="9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B590"/>
  <sheetViews>
    <sheetView topLeftCell="A551" workbookViewId="0">
      <selection activeCell="A582" sqref="A582"/>
    </sheetView>
  </sheetViews>
  <sheetFormatPr defaultRowHeight="15" x14ac:dyDescent="0.25"/>
  <cols>
    <col min="1" max="1" width="42.5703125" style="79" bestFit="1" customWidth="1"/>
    <col min="2" max="2" width="76.7109375" style="79" bestFit="1" customWidth="1"/>
  </cols>
  <sheetData>
    <row r="1" spans="1:2" x14ac:dyDescent="0.25">
      <c r="A1" s="79" t="s">
        <v>72</v>
      </c>
      <c r="B1" s="79" t="s">
        <v>73</v>
      </c>
    </row>
    <row r="2" spans="1:2" x14ac:dyDescent="0.25">
      <c r="A2" s="79" t="s">
        <v>72</v>
      </c>
      <c r="B2" s="79" t="s">
        <v>74</v>
      </c>
    </row>
    <row r="3" spans="1:2" x14ac:dyDescent="0.25">
      <c r="A3" s="79" t="s">
        <v>72</v>
      </c>
      <c r="B3" s="79" t="s">
        <v>75</v>
      </c>
    </row>
    <row r="4" spans="1:2" x14ac:dyDescent="0.25">
      <c r="A4" s="79" t="s">
        <v>72</v>
      </c>
      <c r="B4" s="79" t="s">
        <v>13</v>
      </c>
    </row>
    <row r="5" spans="1:2" x14ac:dyDescent="0.25">
      <c r="A5" s="79" t="s">
        <v>72</v>
      </c>
      <c r="B5" s="79" t="s">
        <v>66</v>
      </c>
    </row>
    <row r="6" spans="1:2" x14ac:dyDescent="0.25">
      <c r="A6" s="79" t="s">
        <v>81</v>
      </c>
      <c r="B6" s="79" t="s">
        <v>6</v>
      </c>
    </row>
    <row r="7" spans="1:2" x14ac:dyDescent="0.25">
      <c r="A7" s="79" t="s">
        <v>81</v>
      </c>
      <c r="B7" s="79" t="s">
        <v>60</v>
      </c>
    </row>
    <row r="8" spans="1:2" x14ac:dyDescent="0.25">
      <c r="A8" s="79" t="s">
        <v>81</v>
      </c>
      <c r="B8" s="79" t="s">
        <v>69</v>
      </c>
    </row>
    <row r="9" spans="1:2" x14ac:dyDescent="0.25">
      <c r="A9" s="79" t="s">
        <v>81</v>
      </c>
      <c r="B9" s="79" t="s">
        <v>63</v>
      </c>
    </row>
    <row r="10" spans="1:2" x14ac:dyDescent="0.25">
      <c r="A10" s="79" t="s">
        <v>81</v>
      </c>
      <c r="B10" s="79" t="s">
        <v>66</v>
      </c>
    </row>
    <row r="11" spans="1:2" x14ac:dyDescent="0.25">
      <c r="A11" s="79" t="s">
        <v>81</v>
      </c>
      <c r="B11" s="79" t="s">
        <v>12</v>
      </c>
    </row>
    <row r="12" spans="1:2" x14ac:dyDescent="0.25">
      <c r="A12" s="79" t="s">
        <v>81</v>
      </c>
      <c r="B12" s="79" t="s">
        <v>13</v>
      </c>
    </row>
    <row r="13" spans="1:2" x14ac:dyDescent="0.25">
      <c r="A13" s="79" t="s">
        <v>81</v>
      </c>
      <c r="B13" s="79" t="s">
        <v>11</v>
      </c>
    </row>
    <row r="14" spans="1:2" x14ac:dyDescent="0.25">
      <c r="A14" s="79" t="s">
        <v>81</v>
      </c>
      <c r="B14" s="79" t="s">
        <v>15</v>
      </c>
    </row>
    <row r="15" spans="1:2" x14ac:dyDescent="0.25">
      <c r="A15" s="79" t="s">
        <v>84</v>
      </c>
      <c r="B15" s="79" t="s">
        <v>6</v>
      </c>
    </row>
    <row r="16" spans="1:2" x14ac:dyDescent="0.25">
      <c r="A16" s="79" t="s">
        <v>84</v>
      </c>
      <c r="B16" s="79" t="s">
        <v>60</v>
      </c>
    </row>
    <row r="17" spans="1:2" x14ac:dyDescent="0.25">
      <c r="A17" s="79" t="s">
        <v>84</v>
      </c>
      <c r="B17" s="79" t="s">
        <v>85</v>
      </c>
    </row>
    <row r="18" spans="1:2" x14ac:dyDescent="0.25">
      <c r="A18" s="79" t="s">
        <v>84</v>
      </c>
      <c r="B18" s="79" t="s">
        <v>86</v>
      </c>
    </row>
    <row r="19" spans="1:2" x14ac:dyDescent="0.25">
      <c r="A19" s="79" t="s">
        <v>84</v>
      </c>
      <c r="B19" s="79" t="s">
        <v>11</v>
      </c>
    </row>
    <row r="20" spans="1:2" x14ac:dyDescent="0.25">
      <c r="A20" s="79" t="s">
        <v>84</v>
      </c>
      <c r="B20" s="79" t="s">
        <v>12</v>
      </c>
    </row>
    <row r="21" spans="1:2" x14ac:dyDescent="0.25">
      <c r="A21" s="79" t="s">
        <v>84</v>
      </c>
      <c r="B21" s="79" t="s">
        <v>13</v>
      </c>
    </row>
    <row r="22" spans="1:2" x14ac:dyDescent="0.25">
      <c r="A22" s="79" t="s">
        <v>84</v>
      </c>
      <c r="B22" s="79" t="s">
        <v>66</v>
      </c>
    </row>
    <row r="23" spans="1:2" x14ac:dyDescent="0.25">
      <c r="A23" s="79" t="s">
        <v>83</v>
      </c>
      <c r="B23" s="79" t="s">
        <v>6</v>
      </c>
    </row>
    <row r="24" spans="1:2" x14ac:dyDescent="0.25">
      <c r="A24" s="79" t="s">
        <v>83</v>
      </c>
      <c r="B24" s="79" t="s">
        <v>60</v>
      </c>
    </row>
    <row r="25" spans="1:2" x14ac:dyDescent="0.25">
      <c r="A25" s="79" t="s">
        <v>83</v>
      </c>
      <c r="B25" s="79" t="s">
        <v>69</v>
      </c>
    </row>
    <row r="26" spans="1:2" x14ac:dyDescent="0.25">
      <c r="A26" s="79" t="s">
        <v>83</v>
      </c>
      <c r="B26" s="79" t="s">
        <v>63</v>
      </c>
    </row>
    <row r="27" spans="1:2" x14ac:dyDescent="0.25">
      <c r="A27" s="79" t="s">
        <v>83</v>
      </c>
      <c r="B27" s="79" t="s">
        <v>11</v>
      </c>
    </row>
    <row r="28" spans="1:2" x14ac:dyDescent="0.25">
      <c r="A28" s="79" t="s">
        <v>83</v>
      </c>
      <c r="B28" s="79" t="s">
        <v>15</v>
      </c>
    </row>
    <row r="29" spans="1:2" x14ac:dyDescent="0.25">
      <c r="A29" s="79" t="s">
        <v>83</v>
      </c>
      <c r="B29" s="79" t="s">
        <v>12</v>
      </c>
    </row>
    <row r="30" spans="1:2" x14ac:dyDescent="0.25">
      <c r="A30" s="79" t="s">
        <v>83</v>
      </c>
      <c r="B30" s="79" t="s">
        <v>13</v>
      </c>
    </row>
    <row r="31" spans="1:2" x14ac:dyDescent="0.25">
      <c r="A31" s="79" t="s">
        <v>83</v>
      </c>
      <c r="B31" s="79" t="s">
        <v>66</v>
      </c>
    </row>
    <row r="32" spans="1:2" x14ac:dyDescent="0.25">
      <c r="A32" s="79" t="s">
        <v>173</v>
      </c>
      <c r="B32" s="79" t="s">
        <v>6</v>
      </c>
    </row>
    <row r="33" spans="1:2" x14ac:dyDescent="0.25">
      <c r="A33" s="79" t="s">
        <v>173</v>
      </c>
      <c r="B33" s="79" t="s">
        <v>60</v>
      </c>
    </row>
    <row r="34" spans="1:2" x14ac:dyDescent="0.25">
      <c r="A34" s="79" t="s">
        <v>173</v>
      </c>
      <c r="B34" s="79" t="s">
        <v>69</v>
      </c>
    </row>
    <row r="35" spans="1:2" x14ac:dyDescent="0.25">
      <c r="A35" s="79" t="s">
        <v>173</v>
      </c>
      <c r="B35" s="79" t="s">
        <v>12</v>
      </c>
    </row>
    <row r="36" spans="1:2" x14ac:dyDescent="0.25">
      <c r="A36" s="79" t="s">
        <v>173</v>
      </c>
      <c r="B36" s="79" t="s">
        <v>13</v>
      </c>
    </row>
    <row r="37" spans="1:2" x14ac:dyDescent="0.25">
      <c r="A37" s="79" t="s">
        <v>173</v>
      </c>
      <c r="B37" s="79" t="s">
        <v>66</v>
      </c>
    </row>
    <row r="38" spans="1:2" x14ac:dyDescent="0.25">
      <c r="A38" s="79" t="s">
        <v>92</v>
      </c>
      <c r="B38" s="79" t="s">
        <v>6</v>
      </c>
    </row>
    <row r="39" spans="1:2" x14ac:dyDescent="0.25">
      <c r="A39" s="79" t="s">
        <v>92</v>
      </c>
      <c r="B39" s="79" t="s">
        <v>60</v>
      </c>
    </row>
    <row r="40" spans="1:2" x14ac:dyDescent="0.25">
      <c r="A40" s="79" t="s">
        <v>92</v>
      </c>
      <c r="B40" s="79" t="s">
        <v>69</v>
      </c>
    </row>
    <row r="41" spans="1:2" x14ac:dyDescent="0.25">
      <c r="A41" s="79" t="s">
        <v>92</v>
      </c>
      <c r="B41" s="79" t="s">
        <v>10</v>
      </c>
    </row>
    <row r="42" spans="1:2" x14ac:dyDescent="0.25">
      <c r="A42" s="79" t="s">
        <v>92</v>
      </c>
      <c r="B42" s="79" t="s">
        <v>11</v>
      </c>
    </row>
    <row r="43" spans="1:2" x14ac:dyDescent="0.25">
      <c r="A43" s="79" t="s">
        <v>92</v>
      </c>
      <c r="B43" s="79" t="s">
        <v>12</v>
      </c>
    </row>
    <row r="44" spans="1:2" x14ac:dyDescent="0.25">
      <c r="A44" s="79" t="s">
        <v>92</v>
      </c>
      <c r="B44" s="79" t="s">
        <v>13</v>
      </c>
    </row>
    <row r="45" spans="1:2" x14ac:dyDescent="0.25">
      <c r="A45" s="79" t="s">
        <v>92</v>
      </c>
      <c r="B45" s="79" t="s">
        <v>66</v>
      </c>
    </row>
    <row r="46" spans="1:2" x14ac:dyDescent="0.25">
      <c r="A46" s="79" t="s">
        <v>95</v>
      </c>
      <c r="B46" s="79" t="s">
        <v>6</v>
      </c>
    </row>
    <row r="47" spans="1:2" x14ac:dyDescent="0.25">
      <c r="A47" s="79" t="s">
        <v>95</v>
      </c>
      <c r="B47" s="79" t="s">
        <v>60</v>
      </c>
    </row>
    <row r="48" spans="1:2" x14ac:dyDescent="0.25">
      <c r="A48" s="79" t="s">
        <v>95</v>
      </c>
      <c r="B48" s="79" t="s">
        <v>69</v>
      </c>
    </row>
    <row r="49" spans="1:2" x14ac:dyDescent="0.25">
      <c r="A49" s="79" t="s">
        <v>95</v>
      </c>
      <c r="B49" s="79" t="s">
        <v>11</v>
      </c>
    </row>
    <row r="50" spans="1:2" x14ac:dyDescent="0.25">
      <c r="A50" s="79" t="s">
        <v>95</v>
      </c>
      <c r="B50" s="79" t="s">
        <v>13</v>
      </c>
    </row>
    <row r="51" spans="1:2" x14ac:dyDescent="0.25">
      <c r="A51" s="79" t="s">
        <v>95</v>
      </c>
      <c r="B51" s="79" t="s">
        <v>63</v>
      </c>
    </row>
    <row r="52" spans="1:2" x14ac:dyDescent="0.25">
      <c r="A52" s="79" t="s">
        <v>95</v>
      </c>
      <c r="B52" s="79" t="s">
        <v>66</v>
      </c>
    </row>
    <row r="53" spans="1:2" x14ac:dyDescent="0.25">
      <c r="A53" s="79" t="s">
        <v>97</v>
      </c>
      <c r="B53" s="79" t="s">
        <v>6</v>
      </c>
    </row>
    <row r="54" spans="1:2" x14ac:dyDescent="0.25">
      <c r="A54" s="79" t="s">
        <v>97</v>
      </c>
      <c r="B54" s="79" t="s">
        <v>60</v>
      </c>
    </row>
    <row r="55" spans="1:2" x14ac:dyDescent="0.25">
      <c r="A55" s="79" t="s">
        <v>97</v>
      </c>
      <c r="B55" s="79" t="s">
        <v>79</v>
      </c>
    </row>
    <row r="56" spans="1:2" x14ac:dyDescent="0.25">
      <c r="A56" s="79" t="s">
        <v>97</v>
      </c>
      <c r="B56" s="79" t="s">
        <v>80</v>
      </c>
    </row>
    <row r="57" spans="1:2" x14ac:dyDescent="0.25">
      <c r="A57" s="79" t="s">
        <v>97</v>
      </c>
      <c r="B57" s="79" t="s">
        <v>10</v>
      </c>
    </row>
    <row r="58" spans="1:2" x14ac:dyDescent="0.25">
      <c r="A58" s="79" t="s">
        <v>97</v>
      </c>
      <c r="B58" s="79" t="s">
        <v>11</v>
      </c>
    </row>
    <row r="59" spans="1:2" x14ac:dyDescent="0.25">
      <c r="A59" s="79" t="s">
        <v>97</v>
      </c>
      <c r="B59" s="79" t="s">
        <v>71</v>
      </c>
    </row>
    <row r="60" spans="1:2" x14ac:dyDescent="0.25">
      <c r="A60" s="79" t="s">
        <v>97</v>
      </c>
      <c r="B60" s="79" t="s">
        <v>12</v>
      </c>
    </row>
    <row r="61" spans="1:2" x14ac:dyDescent="0.25">
      <c r="A61" s="79" t="s">
        <v>97</v>
      </c>
      <c r="B61" s="79" t="s">
        <v>13</v>
      </c>
    </row>
    <row r="62" spans="1:2" x14ac:dyDescent="0.25">
      <c r="A62" s="79" t="s">
        <v>97</v>
      </c>
      <c r="B62" s="79" t="s">
        <v>66</v>
      </c>
    </row>
    <row r="63" spans="1:2" x14ac:dyDescent="0.25">
      <c r="A63" s="79" t="s">
        <v>101</v>
      </c>
      <c r="B63" s="79" t="s">
        <v>6</v>
      </c>
    </row>
    <row r="64" spans="1:2" x14ac:dyDescent="0.25">
      <c r="A64" s="79" t="s">
        <v>101</v>
      </c>
      <c r="B64" s="79" t="s">
        <v>60</v>
      </c>
    </row>
    <row r="65" spans="1:2" x14ac:dyDescent="0.25">
      <c r="A65" s="79" t="s">
        <v>101</v>
      </c>
      <c r="B65" s="79" t="s">
        <v>69</v>
      </c>
    </row>
    <row r="66" spans="1:2" x14ac:dyDescent="0.25">
      <c r="A66" s="79" t="s">
        <v>101</v>
      </c>
      <c r="B66" s="79" t="s">
        <v>11</v>
      </c>
    </row>
    <row r="67" spans="1:2" x14ac:dyDescent="0.25">
      <c r="A67" s="79" t="s">
        <v>101</v>
      </c>
      <c r="B67" s="79" t="s">
        <v>12</v>
      </c>
    </row>
    <row r="68" spans="1:2" x14ac:dyDescent="0.25">
      <c r="A68" s="79" t="s">
        <v>101</v>
      </c>
      <c r="B68" s="79" t="s">
        <v>13</v>
      </c>
    </row>
    <row r="69" spans="1:2" x14ac:dyDescent="0.25">
      <c r="A69" s="79" t="s">
        <v>101</v>
      </c>
      <c r="B69" s="79" t="s">
        <v>66</v>
      </c>
    </row>
    <row r="70" spans="1:2" x14ac:dyDescent="0.25">
      <c r="A70" s="79" t="s">
        <v>105</v>
      </c>
      <c r="B70" s="79" t="s">
        <v>6</v>
      </c>
    </row>
    <row r="71" spans="1:2" x14ac:dyDescent="0.25">
      <c r="A71" s="79" t="s">
        <v>105</v>
      </c>
      <c r="B71" s="79" t="s">
        <v>60</v>
      </c>
    </row>
    <row r="72" spans="1:2" x14ac:dyDescent="0.25">
      <c r="A72" s="79" t="s">
        <v>105</v>
      </c>
      <c r="B72" s="79" t="s">
        <v>99</v>
      </c>
    </row>
    <row r="73" spans="1:2" x14ac:dyDescent="0.25">
      <c r="A73" s="79" t="s">
        <v>105</v>
      </c>
      <c r="B73" s="79" t="s">
        <v>106</v>
      </c>
    </row>
    <row r="74" spans="1:2" x14ac:dyDescent="0.25">
      <c r="A74" s="79" t="s">
        <v>105</v>
      </c>
      <c r="B74" s="79" t="s">
        <v>10</v>
      </c>
    </row>
    <row r="75" spans="1:2" x14ac:dyDescent="0.25">
      <c r="A75" s="79" t="s">
        <v>105</v>
      </c>
      <c r="B75" s="79" t="s">
        <v>11</v>
      </c>
    </row>
    <row r="76" spans="1:2" x14ac:dyDescent="0.25">
      <c r="A76" s="79" t="s">
        <v>105</v>
      </c>
      <c r="B76" s="79" t="s">
        <v>15</v>
      </c>
    </row>
    <row r="77" spans="1:2" x14ac:dyDescent="0.25">
      <c r="A77" s="79" t="s">
        <v>105</v>
      </c>
      <c r="B77" s="79" t="s">
        <v>12</v>
      </c>
    </row>
    <row r="78" spans="1:2" x14ac:dyDescent="0.25">
      <c r="A78" s="79" t="s">
        <v>105</v>
      </c>
      <c r="B78" s="79" t="s">
        <v>13</v>
      </c>
    </row>
    <row r="79" spans="1:2" x14ac:dyDescent="0.25">
      <c r="A79" s="79" t="s">
        <v>105</v>
      </c>
      <c r="B79" s="79" t="s">
        <v>107</v>
      </c>
    </row>
    <row r="80" spans="1:2" x14ac:dyDescent="0.25">
      <c r="A80" s="79" t="s">
        <v>105</v>
      </c>
      <c r="B80" s="79" t="s">
        <v>108</v>
      </c>
    </row>
    <row r="81" spans="1:2" x14ac:dyDescent="0.25">
      <c r="A81" s="79" t="s">
        <v>105</v>
      </c>
      <c r="B81" s="79" t="s">
        <v>109</v>
      </c>
    </row>
    <row r="82" spans="1:2" x14ac:dyDescent="0.25">
      <c r="A82" s="79" t="s">
        <v>110</v>
      </c>
      <c r="B82" s="79" t="s">
        <v>6</v>
      </c>
    </row>
    <row r="83" spans="1:2" x14ac:dyDescent="0.25">
      <c r="A83" s="79" t="s">
        <v>110</v>
      </c>
      <c r="B83" s="79" t="s">
        <v>60</v>
      </c>
    </row>
    <row r="84" spans="1:2" x14ac:dyDescent="0.25">
      <c r="A84" s="79" t="s">
        <v>110</v>
      </c>
      <c r="B84" s="79" t="s">
        <v>69</v>
      </c>
    </row>
    <row r="85" spans="1:2" x14ac:dyDescent="0.25">
      <c r="A85" s="79" t="s">
        <v>110</v>
      </c>
      <c r="B85" s="79" t="s">
        <v>11</v>
      </c>
    </row>
    <row r="86" spans="1:2" x14ac:dyDescent="0.25">
      <c r="A86" s="79" t="s">
        <v>110</v>
      </c>
      <c r="B86" s="79" t="s">
        <v>12</v>
      </c>
    </row>
    <row r="87" spans="1:2" x14ac:dyDescent="0.25">
      <c r="A87" s="79" t="s">
        <v>110</v>
      </c>
      <c r="B87" s="79" t="s">
        <v>13</v>
      </c>
    </row>
    <row r="88" spans="1:2" x14ac:dyDescent="0.25">
      <c r="A88" s="79" t="s">
        <v>110</v>
      </c>
      <c r="B88" s="79" t="s">
        <v>66</v>
      </c>
    </row>
    <row r="89" spans="1:2" x14ac:dyDescent="0.25">
      <c r="A89" s="79" t="s">
        <v>111</v>
      </c>
      <c r="B89" s="79" t="s">
        <v>6</v>
      </c>
    </row>
    <row r="90" spans="1:2" x14ac:dyDescent="0.25">
      <c r="A90" s="79" t="s">
        <v>111</v>
      </c>
      <c r="B90" s="79" t="s">
        <v>60</v>
      </c>
    </row>
    <row r="91" spans="1:2" x14ac:dyDescent="0.25">
      <c r="A91" s="79" t="s">
        <v>111</v>
      </c>
      <c r="B91" s="79" t="s">
        <v>69</v>
      </c>
    </row>
    <row r="92" spans="1:2" x14ac:dyDescent="0.25">
      <c r="A92" s="79" t="s">
        <v>111</v>
      </c>
      <c r="B92" s="79" t="s">
        <v>10</v>
      </c>
    </row>
    <row r="93" spans="1:2" x14ac:dyDescent="0.25">
      <c r="A93" s="79" t="s">
        <v>111</v>
      </c>
      <c r="B93" s="79" t="s">
        <v>11</v>
      </c>
    </row>
    <row r="94" spans="1:2" x14ac:dyDescent="0.25">
      <c r="A94" s="79" t="s">
        <v>111</v>
      </c>
      <c r="B94" s="79" t="s">
        <v>15</v>
      </c>
    </row>
    <row r="95" spans="1:2" x14ac:dyDescent="0.25">
      <c r="A95" s="79" t="s">
        <v>111</v>
      </c>
      <c r="B95" s="79" t="s">
        <v>13</v>
      </c>
    </row>
    <row r="96" spans="1:2" x14ac:dyDescent="0.25">
      <c r="A96" s="79" t="s">
        <v>111</v>
      </c>
      <c r="B96" s="79" t="s">
        <v>66</v>
      </c>
    </row>
    <row r="97" spans="1:2" x14ac:dyDescent="0.25">
      <c r="A97" s="79" t="s">
        <v>112</v>
      </c>
      <c r="B97" s="79" t="s">
        <v>6</v>
      </c>
    </row>
    <row r="98" spans="1:2" x14ac:dyDescent="0.25">
      <c r="A98" s="79" t="s">
        <v>112</v>
      </c>
      <c r="B98" s="79" t="s">
        <v>60</v>
      </c>
    </row>
    <row r="99" spans="1:2" x14ac:dyDescent="0.25">
      <c r="A99" s="79" t="s">
        <v>112</v>
      </c>
      <c r="B99" s="79" t="s">
        <v>69</v>
      </c>
    </row>
    <row r="100" spans="1:2" x14ac:dyDescent="0.25">
      <c r="A100" s="79" t="s">
        <v>112</v>
      </c>
      <c r="B100" s="79" t="s">
        <v>10</v>
      </c>
    </row>
    <row r="101" spans="1:2" x14ac:dyDescent="0.25">
      <c r="A101" s="79" t="s">
        <v>112</v>
      </c>
      <c r="B101" s="79" t="s">
        <v>11</v>
      </c>
    </row>
    <row r="102" spans="1:2" x14ac:dyDescent="0.25">
      <c r="A102" s="79" t="s">
        <v>112</v>
      </c>
      <c r="B102" s="79" t="s">
        <v>13</v>
      </c>
    </row>
    <row r="103" spans="1:2" x14ac:dyDescent="0.25">
      <c r="A103" s="79" t="s">
        <v>112</v>
      </c>
      <c r="B103" s="79" t="s">
        <v>63</v>
      </c>
    </row>
    <row r="104" spans="1:2" x14ac:dyDescent="0.25">
      <c r="A104" s="79" t="s">
        <v>112</v>
      </c>
      <c r="B104" s="79" t="s">
        <v>66</v>
      </c>
    </row>
    <row r="105" spans="1:2" x14ac:dyDescent="0.25">
      <c r="A105" s="79" t="s">
        <v>112</v>
      </c>
      <c r="B105" s="79" t="s">
        <v>15</v>
      </c>
    </row>
    <row r="106" spans="1:2" x14ac:dyDescent="0.25">
      <c r="A106" s="79" t="s">
        <v>122</v>
      </c>
      <c r="B106" s="79" t="s">
        <v>6</v>
      </c>
    </row>
    <row r="107" spans="1:2" x14ac:dyDescent="0.25">
      <c r="A107" s="79" t="s">
        <v>122</v>
      </c>
      <c r="B107" s="79" t="s">
        <v>60</v>
      </c>
    </row>
    <row r="108" spans="1:2" x14ac:dyDescent="0.25">
      <c r="A108" s="79" t="s">
        <v>122</v>
      </c>
      <c r="B108" s="79" t="s">
        <v>79</v>
      </c>
    </row>
    <row r="109" spans="1:2" x14ac:dyDescent="0.25">
      <c r="A109" s="79" t="s">
        <v>122</v>
      </c>
      <c r="B109" s="79" t="s">
        <v>123</v>
      </c>
    </row>
    <row r="110" spans="1:2" x14ac:dyDescent="0.25">
      <c r="A110" s="79" t="s">
        <v>122</v>
      </c>
      <c r="B110" s="79" t="s">
        <v>11</v>
      </c>
    </row>
    <row r="111" spans="1:2" x14ac:dyDescent="0.25">
      <c r="A111" s="79" t="s">
        <v>122</v>
      </c>
      <c r="B111" s="79" t="s">
        <v>12</v>
      </c>
    </row>
    <row r="112" spans="1:2" x14ac:dyDescent="0.25">
      <c r="A112" s="79" t="s">
        <v>122</v>
      </c>
      <c r="B112" s="79" t="s">
        <v>13</v>
      </c>
    </row>
    <row r="113" spans="1:2" x14ac:dyDescent="0.25">
      <c r="A113" s="79" t="s">
        <v>122</v>
      </c>
      <c r="B113" s="79" t="s">
        <v>63</v>
      </c>
    </row>
    <row r="114" spans="1:2" x14ac:dyDescent="0.25">
      <c r="A114" s="79" t="s">
        <v>122</v>
      </c>
      <c r="B114" s="79" t="s">
        <v>66</v>
      </c>
    </row>
    <row r="115" spans="1:2" x14ac:dyDescent="0.25">
      <c r="A115" s="79" t="s">
        <v>129</v>
      </c>
      <c r="B115" s="79" t="s">
        <v>6</v>
      </c>
    </row>
    <row r="116" spans="1:2" x14ac:dyDescent="0.25">
      <c r="A116" s="79" t="s">
        <v>129</v>
      </c>
      <c r="B116" s="79" t="s">
        <v>60</v>
      </c>
    </row>
    <row r="117" spans="1:2" x14ac:dyDescent="0.25">
      <c r="A117" s="79" t="s">
        <v>129</v>
      </c>
      <c r="B117" s="79" t="s">
        <v>69</v>
      </c>
    </row>
    <row r="118" spans="1:2" x14ac:dyDescent="0.25">
      <c r="A118" s="79" t="s">
        <v>129</v>
      </c>
      <c r="B118" s="79" t="s">
        <v>11</v>
      </c>
    </row>
    <row r="119" spans="1:2" x14ac:dyDescent="0.25">
      <c r="A119" s="79" t="s">
        <v>129</v>
      </c>
      <c r="B119" s="79" t="s">
        <v>13</v>
      </c>
    </row>
    <row r="120" spans="1:2" x14ac:dyDescent="0.25">
      <c r="A120" s="79" t="s">
        <v>129</v>
      </c>
      <c r="B120" s="79" t="s">
        <v>66</v>
      </c>
    </row>
    <row r="121" spans="1:2" x14ac:dyDescent="0.25">
      <c r="A121" s="79" t="s">
        <v>174</v>
      </c>
      <c r="B121" s="79" t="s">
        <v>6</v>
      </c>
    </row>
    <row r="122" spans="1:2" x14ac:dyDescent="0.25">
      <c r="A122" s="79" t="s">
        <v>174</v>
      </c>
      <c r="B122" s="79" t="s">
        <v>60</v>
      </c>
    </row>
    <row r="123" spans="1:2" x14ac:dyDescent="0.25">
      <c r="A123" s="79" t="s">
        <v>174</v>
      </c>
      <c r="B123" s="79" t="s">
        <v>69</v>
      </c>
    </row>
    <row r="124" spans="1:2" x14ac:dyDescent="0.25">
      <c r="A124" s="79" t="s">
        <v>174</v>
      </c>
      <c r="B124" s="79" t="s">
        <v>11</v>
      </c>
    </row>
    <row r="125" spans="1:2" x14ac:dyDescent="0.25">
      <c r="A125" s="79" t="s">
        <v>174</v>
      </c>
      <c r="B125" s="79" t="s">
        <v>13</v>
      </c>
    </row>
    <row r="126" spans="1:2" x14ac:dyDescent="0.25">
      <c r="A126" s="79" t="s">
        <v>174</v>
      </c>
      <c r="B126" s="79" t="s">
        <v>66</v>
      </c>
    </row>
    <row r="127" spans="1:2" x14ac:dyDescent="0.25">
      <c r="A127" s="79" t="s">
        <v>113</v>
      </c>
      <c r="B127" s="79" t="s">
        <v>6</v>
      </c>
    </row>
    <row r="128" spans="1:2" x14ac:dyDescent="0.25">
      <c r="A128" s="79" t="s">
        <v>113</v>
      </c>
      <c r="B128" s="79" t="s">
        <v>60</v>
      </c>
    </row>
    <row r="129" spans="1:2" x14ac:dyDescent="0.25">
      <c r="A129" s="79" t="s">
        <v>113</v>
      </c>
      <c r="B129" s="79" t="s">
        <v>85</v>
      </c>
    </row>
    <row r="130" spans="1:2" x14ac:dyDescent="0.25">
      <c r="A130" s="79" t="s">
        <v>113</v>
      </c>
      <c r="B130" s="79" t="s">
        <v>86</v>
      </c>
    </row>
    <row r="131" spans="1:2" x14ac:dyDescent="0.25">
      <c r="A131" s="79" t="s">
        <v>113</v>
      </c>
      <c r="B131" s="79" t="s">
        <v>11</v>
      </c>
    </row>
    <row r="132" spans="1:2" x14ac:dyDescent="0.25">
      <c r="A132" s="79" t="s">
        <v>113</v>
      </c>
      <c r="B132" s="79" t="s">
        <v>12</v>
      </c>
    </row>
    <row r="133" spans="1:2" x14ac:dyDescent="0.25">
      <c r="A133" s="79" t="s">
        <v>113</v>
      </c>
      <c r="B133" s="79" t="s">
        <v>13</v>
      </c>
    </row>
    <row r="134" spans="1:2" x14ac:dyDescent="0.25">
      <c r="A134" s="79" t="s">
        <v>113</v>
      </c>
      <c r="B134" s="79" t="s">
        <v>66</v>
      </c>
    </row>
    <row r="135" spans="1:2" x14ac:dyDescent="0.25">
      <c r="A135" s="79" t="s">
        <v>135</v>
      </c>
      <c r="B135" s="79" t="s">
        <v>6</v>
      </c>
    </row>
    <row r="136" spans="1:2" x14ac:dyDescent="0.25">
      <c r="A136" s="79" t="s">
        <v>135</v>
      </c>
      <c r="B136" s="79" t="s">
        <v>136</v>
      </c>
    </row>
    <row r="137" spans="1:2" x14ac:dyDescent="0.25">
      <c r="A137" s="79" t="s">
        <v>135</v>
      </c>
      <c r="B137" s="79" t="s">
        <v>60</v>
      </c>
    </row>
    <row r="138" spans="1:2" x14ac:dyDescent="0.25">
      <c r="A138" s="79" t="s">
        <v>135</v>
      </c>
      <c r="B138" s="79" t="s">
        <v>79</v>
      </c>
    </row>
    <row r="139" spans="1:2" x14ac:dyDescent="0.25">
      <c r="A139" s="79" t="s">
        <v>135</v>
      </c>
      <c r="B139" s="79" t="s">
        <v>80</v>
      </c>
    </row>
    <row r="140" spans="1:2" x14ac:dyDescent="0.25">
      <c r="A140" s="79" t="s">
        <v>135</v>
      </c>
      <c r="B140" s="79" t="s">
        <v>10</v>
      </c>
    </row>
    <row r="141" spans="1:2" x14ac:dyDescent="0.25">
      <c r="A141" s="79" t="s">
        <v>135</v>
      </c>
      <c r="B141" s="79" t="s">
        <v>15</v>
      </c>
    </row>
    <row r="142" spans="1:2" x14ac:dyDescent="0.25">
      <c r="A142" s="79" t="s">
        <v>135</v>
      </c>
      <c r="B142" s="79" t="s">
        <v>11</v>
      </c>
    </row>
    <row r="143" spans="1:2" x14ac:dyDescent="0.25">
      <c r="A143" s="79" t="s">
        <v>135</v>
      </c>
      <c r="B143" s="79" t="s">
        <v>13</v>
      </c>
    </row>
    <row r="144" spans="1:2" x14ac:dyDescent="0.25">
      <c r="A144" s="79" t="s">
        <v>135</v>
      </c>
      <c r="B144" s="79" t="s">
        <v>66</v>
      </c>
    </row>
    <row r="145" spans="1:2" x14ac:dyDescent="0.25">
      <c r="A145" s="79" t="s">
        <v>139</v>
      </c>
      <c r="B145" s="79" t="s">
        <v>6</v>
      </c>
    </row>
    <row r="146" spans="1:2" x14ac:dyDescent="0.25">
      <c r="A146" s="79" t="s">
        <v>139</v>
      </c>
      <c r="B146" s="79" t="s">
        <v>60</v>
      </c>
    </row>
    <row r="147" spans="1:2" x14ac:dyDescent="0.25">
      <c r="A147" s="79" t="s">
        <v>139</v>
      </c>
      <c r="B147" s="79" t="s">
        <v>69</v>
      </c>
    </row>
    <row r="148" spans="1:2" x14ac:dyDescent="0.25">
      <c r="A148" s="79" t="s">
        <v>139</v>
      </c>
      <c r="B148" s="79" t="s">
        <v>10</v>
      </c>
    </row>
    <row r="149" spans="1:2" x14ac:dyDescent="0.25">
      <c r="A149" s="79" t="s">
        <v>139</v>
      </c>
      <c r="B149" s="79" t="s">
        <v>11</v>
      </c>
    </row>
    <row r="150" spans="1:2" x14ac:dyDescent="0.25">
      <c r="A150" s="79" t="s">
        <v>139</v>
      </c>
      <c r="B150" s="79" t="s">
        <v>13</v>
      </c>
    </row>
    <row r="151" spans="1:2" x14ac:dyDescent="0.25">
      <c r="A151" s="79" t="s">
        <v>139</v>
      </c>
      <c r="B151" s="79" t="s">
        <v>66</v>
      </c>
    </row>
    <row r="152" spans="1:2" x14ac:dyDescent="0.25">
      <c r="A152" s="79" t="s">
        <v>139</v>
      </c>
      <c r="B152" s="79" t="s">
        <v>63</v>
      </c>
    </row>
    <row r="153" spans="1:2" x14ac:dyDescent="0.25">
      <c r="A153" s="79" t="s">
        <v>142</v>
      </c>
      <c r="B153" s="79" t="s">
        <v>6</v>
      </c>
    </row>
    <row r="154" spans="1:2" x14ac:dyDescent="0.25">
      <c r="A154" s="79" t="s">
        <v>142</v>
      </c>
      <c r="B154" s="79" t="s">
        <v>60</v>
      </c>
    </row>
    <row r="155" spans="1:2" x14ac:dyDescent="0.25">
      <c r="A155" s="79" t="s">
        <v>142</v>
      </c>
      <c r="B155" s="79" t="s">
        <v>69</v>
      </c>
    </row>
    <row r="156" spans="1:2" x14ac:dyDescent="0.25">
      <c r="A156" s="79" t="s">
        <v>142</v>
      </c>
      <c r="B156" s="79" t="s">
        <v>11</v>
      </c>
    </row>
    <row r="157" spans="1:2" x14ac:dyDescent="0.25">
      <c r="A157" s="79" t="s">
        <v>142</v>
      </c>
      <c r="B157" s="79" t="s">
        <v>12</v>
      </c>
    </row>
    <row r="158" spans="1:2" x14ac:dyDescent="0.25">
      <c r="A158" s="79" t="s">
        <v>142</v>
      </c>
      <c r="B158" s="79" t="s">
        <v>13</v>
      </c>
    </row>
    <row r="159" spans="1:2" x14ac:dyDescent="0.25">
      <c r="A159" s="79" t="s">
        <v>142</v>
      </c>
      <c r="B159" s="79" t="s">
        <v>66</v>
      </c>
    </row>
    <row r="160" spans="1:2" x14ac:dyDescent="0.25">
      <c r="A160" s="79" t="s">
        <v>210</v>
      </c>
      <c r="B160" s="79" t="s">
        <v>6</v>
      </c>
    </row>
    <row r="161" spans="1:2" x14ac:dyDescent="0.25">
      <c r="A161" s="79" t="s">
        <v>210</v>
      </c>
      <c r="B161" s="79" t="s">
        <v>60</v>
      </c>
    </row>
    <row r="162" spans="1:2" x14ac:dyDescent="0.25">
      <c r="A162" s="79" t="s">
        <v>210</v>
      </c>
      <c r="B162" s="79" t="s">
        <v>69</v>
      </c>
    </row>
    <row r="163" spans="1:2" x14ac:dyDescent="0.25">
      <c r="A163" s="79" t="s">
        <v>210</v>
      </c>
      <c r="B163" s="79" t="s">
        <v>11</v>
      </c>
    </row>
    <row r="164" spans="1:2" x14ac:dyDescent="0.25">
      <c r="A164" s="79" t="s">
        <v>210</v>
      </c>
      <c r="B164" s="79" t="s">
        <v>12</v>
      </c>
    </row>
    <row r="165" spans="1:2" x14ac:dyDescent="0.25">
      <c r="A165" s="79" t="s">
        <v>210</v>
      </c>
      <c r="B165" s="79" t="s">
        <v>13</v>
      </c>
    </row>
    <row r="166" spans="1:2" x14ac:dyDescent="0.25">
      <c r="A166" s="79" t="s">
        <v>210</v>
      </c>
      <c r="B166" s="79" t="s">
        <v>66</v>
      </c>
    </row>
    <row r="167" spans="1:2" x14ac:dyDescent="0.25">
      <c r="A167" s="79" t="s">
        <v>175</v>
      </c>
      <c r="B167" s="79" t="s">
        <v>6</v>
      </c>
    </row>
    <row r="168" spans="1:2" x14ac:dyDescent="0.25">
      <c r="A168" s="79" t="s">
        <v>175</v>
      </c>
      <c r="B168" s="79" t="s">
        <v>60</v>
      </c>
    </row>
    <row r="169" spans="1:2" x14ac:dyDescent="0.25">
      <c r="A169" s="79" t="s">
        <v>175</v>
      </c>
      <c r="B169" s="79" t="s">
        <v>79</v>
      </c>
    </row>
    <row r="170" spans="1:2" x14ac:dyDescent="0.25">
      <c r="A170" s="79" t="s">
        <v>175</v>
      </c>
      <c r="B170" s="79" t="s">
        <v>80</v>
      </c>
    </row>
    <row r="171" spans="1:2" x14ac:dyDescent="0.25">
      <c r="A171" s="79" t="s">
        <v>175</v>
      </c>
      <c r="B171" s="79" t="s">
        <v>10</v>
      </c>
    </row>
    <row r="172" spans="1:2" x14ac:dyDescent="0.25">
      <c r="A172" s="79" t="s">
        <v>175</v>
      </c>
      <c r="B172" s="79" t="s">
        <v>11</v>
      </c>
    </row>
    <row r="173" spans="1:2" x14ac:dyDescent="0.25">
      <c r="A173" s="79" t="s">
        <v>175</v>
      </c>
      <c r="B173" s="79" t="s">
        <v>12</v>
      </c>
    </row>
    <row r="174" spans="1:2" x14ac:dyDescent="0.25">
      <c r="A174" s="79" t="s">
        <v>175</v>
      </c>
      <c r="B174" s="79" t="s">
        <v>13</v>
      </c>
    </row>
    <row r="175" spans="1:2" x14ac:dyDescent="0.25">
      <c r="A175" s="79" t="s">
        <v>175</v>
      </c>
      <c r="B175" s="79" t="s">
        <v>63</v>
      </c>
    </row>
    <row r="176" spans="1:2" x14ac:dyDescent="0.25">
      <c r="A176" s="79" t="s">
        <v>175</v>
      </c>
      <c r="B176" s="79" t="s">
        <v>66</v>
      </c>
    </row>
    <row r="177" spans="1:2" x14ac:dyDescent="0.25">
      <c r="A177" s="79" t="s">
        <v>176</v>
      </c>
      <c r="B177" s="79" t="s">
        <v>6</v>
      </c>
    </row>
    <row r="178" spans="1:2" x14ac:dyDescent="0.25">
      <c r="A178" s="79" t="s">
        <v>176</v>
      </c>
      <c r="B178" s="79" t="s">
        <v>60</v>
      </c>
    </row>
    <row r="179" spans="1:2" x14ac:dyDescent="0.25">
      <c r="A179" s="79" t="s">
        <v>176</v>
      </c>
      <c r="B179" s="79" t="s">
        <v>61</v>
      </c>
    </row>
    <row r="180" spans="1:2" x14ac:dyDescent="0.25">
      <c r="A180" s="79" t="s">
        <v>176</v>
      </c>
      <c r="B180" s="79" t="s">
        <v>62</v>
      </c>
    </row>
    <row r="181" spans="1:2" x14ac:dyDescent="0.25">
      <c r="A181" s="79" t="s">
        <v>176</v>
      </c>
      <c r="B181" s="79" t="s">
        <v>10</v>
      </c>
    </row>
    <row r="182" spans="1:2" x14ac:dyDescent="0.25">
      <c r="A182" s="79" t="s">
        <v>176</v>
      </c>
      <c r="B182" s="79" t="s">
        <v>11</v>
      </c>
    </row>
    <row r="183" spans="1:2" x14ac:dyDescent="0.25">
      <c r="A183" s="79" t="s">
        <v>176</v>
      </c>
      <c r="B183" s="79" t="s">
        <v>13</v>
      </c>
    </row>
    <row r="184" spans="1:2" x14ac:dyDescent="0.25">
      <c r="A184" s="79" t="s">
        <v>176</v>
      </c>
      <c r="B184" s="79" t="s">
        <v>15</v>
      </c>
    </row>
    <row r="185" spans="1:2" x14ac:dyDescent="0.25">
      <c r="A185" s="79" t="s">
        <v>176</v>
      </c>
      <c r="B185" s="79" t="s">
        <v>63</v>
      </c>
    </row>
    <row r="186" spans="1:2" x14ac:dyDescent="0.25">
      <c r="A186" s="79" t="s">
        <v>176</v>
      </c>
      <c r="B186" s="79" t="s">
        <v>64</v>
      </c>
    </row>
    <row r="187" spans="1:2" x14ac:dyDescent="0.25">
      <c r="A187" s="79" t="s">
        <v>176</v>
      </c>
      <c r="B187" s="79" t="s">
        <v>65</v>
      </c>
    </row>
    <row r="188" spans="1:2" x14ac:dyDescent="0.25">
      <c r="A188" s="79" t="s">
        <v>176</v>
      </c>
      <c r="B188" s="79" t="s">
        <v>66</v>
      </c>
    </row>
    <row r="189" spans="1:2" x14ac:dyDescent="0.25">
      <c r="A189" s="79" t="s">
        <v>177</v>
      </c>
      <c r="B189" s="79" t="s">
        <v>6</v>
      </c>
    </row>
    <row r="190" spans="1:2" x14ac:dyDescent="0.25">
      <c r="A190" s="79" t="s">
        <v>177</v>
      </c>
      <c r="B190" s="79" t="s">
        <v>60</v>
      </c>
    </row>
    <row r="191" spans="1:2" x14ac:dyDescent="0.25">
      <c r="A191" s="79" t="s">
        <v>177</v>
      </c>
      <c r="B191" s="79" t="s">
        <v>67</v>
      </c>
    </row>
    <row r="192" spans="1:2" x14ac:dyDescent="0.25">
      <c r="A192" s="79" t="s">
        <v>177</v>
      </c>
      <c r="B192" s="79" t="s">
        <v>68</v>
      </c>
    </row>
    <row r="193" spans="1:2" x14ac:dyDescent="0.25">
      <c r="A193" s="79" t="s">
        <v>177</v>
      </c>
      <c r="B193" s="79" t="s">
        <v>10</v>
      </c>
    </row>
    <row r="194" spans="1:2" x14ac:dyDescent="0.25">
      <c r="A194" s="79" t="s">
        <v>177</v>
      </c>
      <c r="B194" s="79" t="s">
        <v>11</v>
      </c>
    </row>
    <row r="195" spans="1:2" x14ac:dyDescent="0.25">
      <c r="A195" s="79" t="s">
        <v>177</v>
      </c>
      <c r="B195" s="79" t="s">
        <v>13</v>
      </c>
    </row>
    <row r="196" spans="1:2" x14ac:dyDescent="0.25">
      <c r="A196" s="79" t="s">
        <v>177</v>
      </c>
      <c r="B196" s="79" t="s">
        <v>15</v>
      </c>
    </row>
    <row r="197" spans="1:2" x14ac:dyDescent="0.25">
      <c r="A197" s="79" t="s">
        <v>177</v>
      </c>
      <c r="B197" s="79" t="s">
        <v>66</v>
      </c>
    </row>
    <row r="198" spans="1:2" x14ac:dyDescent="0.25">
      <c r="A198" s="79" t="s">
        <v>178</v>
      </c>
      <c r="B198" s="79" t="s">
        <v>6</v>
      </c>
    </row>
    <row r="199" spans="1:2" x14ac:dyDescent="0.25">
      <c r="A199" s="79" t="s">
        <v>178</v>
      </c>
      <c r="B199" s="79" t="s">
        <v>60</v>
      </c>
    </row>
    <row r="200" spans="1:2" x14ac:dyDescent="0.25">
      <c r="A200" s="79" t="s">
        <v>178</v>
      </c>
      <c r="B200" s="79" t="s">
        <v>69</v>
      </c>
    </row>
    <row r="201" spans="1:2" x14ac:dyDescent="0.25">
      <c r="A201" s="79" t="s">
        <v>178</v>
      </c>
      <c r="B201" s="79" t="s">
        <v>10</v>
      </c>
    </row>
    <row r="202" spans="1:2" x14ac:dyDescent="0.25">
      <c r="A202" s="79" t="s">
        <v>178</v>
      </c>
      <c r="B202" s="79" t="s">
        <v>70</v>
      </c>
    </row>
    <row r="203" spans="1:2" x14ac:dyDescent="0.25">
      <c r="A203" s="79" t="s">
        <v>178</v>
      </c>
      <c r="B203" s="79" t="s">
        <v>71</v>
      </c>
    </row>
    <row r="204" spans="1:2" x14ac:dyDescent="0.25">
      <c r="A204" s="79" t="s">
        <v>178</v>
      </c>
      <c r="B204" s="79" t="s">
        <v>11</v>
      </c>
    </row>
    <row r="205" spans="1:2" x14ac:dyDescent="0.25">
      <c r="A205" s="79" t="s">
        <v>178</v>
      </c>
      <c r="B205" s="79" t="s">
        <v>12</v>
      </c>
    </row>
    <row r="206" spans="1:2" x14ac:dyDescent="0.25">
      <c r="A206" s="79" t="s">
        <v>178</v>
      </c>
      <c r="B206" s="79" t="s">
        <v>13</v>
      </c>
    </row>
    <row r="207" spans="1:2" x14ac:dyDescent="0.25">
      <c r="A207" s="79" t="s">
        <v>178</v>
      </c>
      <c r="B207" s="79" t="s">
        <v>66</v>
      </c>
    </row>
    <row r="208" spans="1:2" x14ac:dyDescent="0.25">
      <c r="A208" s="79" t="s">
        <v>179</v>
      </c>
      <c r="B208" s="79" t="s">
        <v>6</v>
      </c>
    </row>
    <row r="209" spans="1:2" x14ac:dyDescent="0.25">
      <c r="A209" s="79" t="s">
        <v>179</v>
      </c>
      <c r="B209" s="79" t="s">
        <v>60</v>
      </c>
    </row>
    <row r="210" spans="1:2" x14ac:dyDescent="0.25">
      <c r="A210" s="79" t="s">
        <v>179</v>
      </c>
      <c r="B210" s="79" t="s">
        <v>69</v>
      </c>
    </row>
    <row r="211" spans="1:2" x14ac:dyDescent="0.25">
      <c r="A211" s="79" t="s">
        <v>179</v>
      </c>
      <c r="B211" s="79" t="s">
        <v>10</v>
      </c>
    </row>
    <row r="212" spans="1:2" x14ac:dyDescent="0.25">
      <c r="A212" s="79" t="s">
        <v>179</v>
      </c>
      <c r="B212" s="79" t="s">
        <v>71</v>
      </c>
    </row>
    <row r="213" spans="1:2" x14ac:dyDescent="0.25">
      <c r="A213" s="79" t="s">
        <v>179</v>
      </c>
      <c r="B213" s="79" t="s">
        <v>11</v>
      </c>
    </row>
    <row r="214" spans="1:2" x14ac:dyDescent="0.25">
      <c r="A214" s="79" t="s">
        <v>179</v>
      </c>
      <c r="B214" s="79" t="s">
        <v>12</v>
      </c>
    </row>
    <row r="215" spans="1:2" x14ac:dyDescent="0.25">
      <c r="A215" s="79" t="s">
        <v>179</v>
      </c>
      <c r="B215" s="79" t="s">
        <v>13</v>
      </c>
    </row>
    <row r="216" spans="1:2" x14ac:dyDescent="0.25">
      <c r="A216" s="79" t="s">
        <v>179</v>
      </c>
      <c r="B216" s="79" t="s">
        <v>66</v>
      </c>
    </row>
    <row r="217" spans="1:2" x14ac:dyDescent="0.25">
      <c r="A217" s="79" t="s">
        <v>208</v>
      </c>
      <c r="B217" s="79" t="s">
        <v>6</v>
      </c>
    </row>
    <row r="218" spans="1:2" x14ac:dyDescent="0.25">
      <c r="A218" s="79" t="s">
        <v>208</v>
      </c>
      <c r="B218" s="79" t="s">
        <v>60</v>
      </c>
    </row>
    <row r="219" spans="1:2" x14ac:dyDescent="0.25">
      <c r="A219" s="79" t="s">
        <v>208</v>
      </c>
      <c r="B219" s="79" t="s">
        <v>69</v>
      </c>
    </row>
    <row r="220" spans="1:2" x14ac:dyDescent="0.25">
      <c r="A220" s="79" t="s">
        <v>208</v>
      </c>
      <c r="B220" s="79" t="s">
        <v>10</v>
      </c>
    </row>
    <row r="221" spans="1:2" x14ac:dyDescent="0.25">
      <c r="A221" s="79" t="s">
        <v>208</v>
      </c>
      <c r="B221" s="79" t="s">
        <v>71</v>
      </c>
    </row>
    <row r="222" spans="1:2" x14ac:dyDescent="0.25">
      <c r="A222" s="79" t="s">
        <v>208</v>
      </c>
      <c r="B222" s="79" t="s">
        <v>11</v>
      </c>
    </row>
    <row r="223" spans="1:2" x14ac:dyDescent="0.25">
      <c r="A223" s="79" t="s">
        <v>208</v>
      </c>
      <c r="B223" s="79" t="s">
        <v>12</v>
      </c>
    </row>
    <row r="224" spans="1:2" x14ac:dyDescent="0.25">
      <c r="A224" s="79" t="s">
        <v>208</v>
      </c>
      <c r="B224" s="79" t="s">
        <v>13</v>
      </c>
    </row>
    <row r="225" spans="1:2" x14ac:dyDescent="0.25">
      <c r="A225" s="79" t="s">
        <v>208</v>
      </c>
      <c r="B225" s="79" t="s">
        <v>66</v>
      </c>
    </row>
    <row r="226" spans="1:2" x14ac:dyDescent="0.25">
      <c r="A226" s="79" t="s">
        <v>78</v>
      </c>
      <c r="B226" s="79" t="s">
        <v>6</v>
      </c>
    </row>
    <row r="227" spans="1:2" x14ac:dyDescent="0.25">
      <c r="A227" s="79" t="s">
        <v>78</v>
      </c>
      <c r="B227" s="79" t="s">
        <v>60</v>
      </c>
    </row>
    <row r="228" spans="1:2" x14ac:dyDescent="0.25">
      <c r="A228" s="79" t="s">
        <v>78</v>
      </c>
      <c r="B228" s="79" t="s">
        <v>79</v>
      </c>
    </row>
    <row r="229" spans="1:2" x14ac:dyDescent="0.25">
      <c r="A229" s="79" t="s">
        <v>78</v>
      </c>
      <c r="B229" s="79" t="s">
        <v>80</v>
      </c>
    </row>
    <row r="230" spans="1:2" x14ac:dyDescent="0.25">
      <c r="A230" s="79" t="s">
        <v>78</v>
      </c>
      <c r="B230" s="79" t="s">
        <v>10</v>
      </c>
    </row>
    <row r="231" spans="1:2" x14ac:dyDescent="0.25">
      <c r="A231" s="79" t="s">
        <v>78</v>
      </c>
      <c r="B231" s="79" t="s">
        <v>11</v>
      </c>
    </row>
    <row r="232" spans="1:2" x14ac:dyDescent="0.25">
      <c r="A232" s="79" t="s">
        <v>78</v>
      </c>
      <c r="B232" s="79" t="s">
        <v>12</v>
      </c>
    </row>
    <row r="233" spans="1:2" x14ac:dyDescent="0.25">
      <c r="A233" s="79" t="s">
        <v>78</v>
      </c>
      <c r="B233" s="79" t="s">
        <v>13</v>
      </c>
    </row>
    <row r="234" spans="1:2" x14ac:dyDescent="0.25">
      <c r="A234" s="79" t="s">
        <v>78</v>
      </c>
      <c r="B234" s="79" t="s">
        <v>66</v>
      </c>
    </row>
    <row r="235" spans="1:2" x14ac:dyDescent="0.25">
      <c r="A235" s="79" t="s">
        <v>76</v>
      </c>
      <c r="B235" s="79" t="s">
        <v>6</v>
      </c>
    </row>
    <row r="236" spans="1:2" x14ac:dyDescent="0.25">
      <c r="A236" s="79" t="s">
        <v>76</v>
      </c>
      <c r="B236" s="79" t="s">
        <v>60</v>
      </c>
    </row>
    <row r="237" spans="1:2" x14ac:dyDescent="0.25">
      <c r="A237" s="79" t="s">
        <v>76</v>
      </c>
      <c r="B237" s="79" t="s">
        <v>69</v>
      </c>
    </row>
    <row r="238" spans="1:2" x14ac:dyDescent="0.25">
      <c r="A238" s="79" t="s">
        <v>76</v>
      </c>
      <c r="B238" s="79" t="s">
        <v>13</v>
      </c>
    </row>
    <row r="239" spans="1:2" x14ac:dyDescent="0.25">
      <c r="A239" s="79" t="s">
        <v>76</v>
      </c>
      <c r="B239" s="79" t="s">
        <v>66</v>
      </c>
    </row>
    <row r="240" spans="1:2" x14ac:dyDescent="0.25">
      <c r="A240" s="79" t="s">
        <v>82</v>
      </c>
      <c r="B240" s="79" t="s">
        <v>6</v>
      </c>
    </row>
    <row r="241" spans="1:2" x14ac:dyDescent="0.25">
      <c r="A241" s="79" t="s">
        <v>82</v>
      </c>
      <c r="B241" s="79" t="s">
        <v>60</v>
      </c>
    </row>
    <row r="242" spans="1:2" x14ac:dyDescent="0.25">
      <c r="A242" s="79" t="s">
        <v>82</v>
      </c>
      <c r="B242" s="79" t="s">
        <v>69</v>
      </c>
    </row>
    <row r="243" spans="1:2" x14ac:dyDescent="0.25">
      <c r="A243" s="79" t="s">
        <v>82</v>
      </c>
      <c r="B243" s="79" t="s">
        <v>11</v>
      </c>
    </row>
    <row r="244" spans="1:2" x14ac:dyDescent="0.25">
      <c r="A244" s="79" t="s">
        <v>82</v>
      </c>
      <c r="B244" s="79" t="s">
        <v>13</v>
      </c>
    </row>
    <row r="245" spans="1:2" x14ac:dyDescent="0.25">
      <c r="A245" s="79" t="s">
        <v>82</v>
      </c>
      <c r="B245" s="79" t="s">
        <v>66</v>
      </c>
    </row>
    <row r="246" spans="1:2" x14ac:dyDescent="0.25">
      <c r="A246" s="79" t="s">
        <v>87</v>
      </c>
      <c r="B246" s="79" t="s">
        <v>6</v>
      </c>
    </row>
    <row r="247" spans="1:2" x14ac:dyDescent="0.25">
      <c r="A247" s="79" t="s">
        <v>87</v>
      </c>
      <c r="B247" s="79" t="s">
        <v>60</v>
      </c>
    </row>
    <row r="248" spans="1:2" x14ac:dyDescent="0.25">
      <c r="A248" s="79" t="s">
        <v>87</v>
      </c>
      <c r="B248" s="79" t="s">
        <v>69</v>
      </c>
    </row>
    <row r="249" spans="1:2" x14ac:dyDescent="0.25">
      <c r="A249" s="79" t="s">
        <v>87</v>
      </c>
      <c r="B249" s="79" t="s">
        <v>11</v>
      </c>
    </row>
    <row r="250" spans="1:2" x14ac:dyDescent="0.25">
      <c r="A250" s="79" t="s">
        <v>87</v>
      </c>
      <c r="B250" s="79" t="s">
        <v>12</v>
      </c>
    </row>
    <row r="251" spans="1:2" x14ac:dyDescent="0.25">
      <c r="A251" s="79" t="s">
        <v>87</v>
      </c>
      <c r="B251" s="79" t="s">
        <v>13</v>
      </c>
    </row>
    <row r="252" spans="1:2" x14ac:dyDescent="0.25">
      <c r="A252" s="79" t="s">
        <v>87</v>
      </c>
      <c r="B252" s="79" t="s">
        <v>63</v>
      </c>
    </row>
    <row r="253" spans="1:2" x14ac:dyDescent="0.25">
      <c r="A253" s="79" t="s">
        <v>87</v>
      </c>
      <c r="B253" s="79" t="s">
        <v>66</v>
      </c>
    </row>
    <row r="254" spans="1:2" x14ac:dyDescent="0.25">
      <c r="A254" s="79" t="s">
        <v>180</v>
      </c>
      <c r="B254" s="79" t="s">
        <v>6</v>
      </c>
    </row>
    <row r="255" spans="1:2" x14ac:dyDescent="0.25">
      <c r="A255" s="79" t="s">
        <v>180</v>
      </c>
      <c r="B255" s="79" t="s">
        <v>60</v>
      </c>
    </row>
    <row r="256" spans="1:2" x14ac:dyDescent="0.25">
      <c r="A256" s="79" t="s">
        <v>180</v>
      </c>
      <c r="B256" s="79" t="s">
        <v>69</v>
      </c>
    </row>
    <row r="257" spans="1:2" x14ac:dyDescent="0.25">
      <c r="A257" s="79" t="s">
        <v>180</v>
      </c>
      <c r="B257" s="79" t="s">
        <v>11</v>
      </c>
    </row>
    <row r="258" spans="1:2" x14ac:dyDescent="0.25">
      <c r="A258" s="79" t="s">
        <v>180</v>
      </c>
      <c r="B258" s="79" t="s">
        <v>13</v>
      </c>
    </row>
    <row r="259" spans="1:2" x14ac:dyDescent="0.25">
      <c r="A259" s="79" t="s">
        <v>180</v>
      </c>
      <c r="B259" s="79" t="s">
        <v>66</v>
      </c>
    </row>
    <row r="260" spans="1:2" x14ac:dyDescent="0.25">
      <c r="A260" s="79" t="s">
        <v>181</v>
      </c>
      <c r="B260" s="79" t="s">
        <v>6</v>
      </c>
    </row>
    <row r="261" spans="1:2" x14ac:dyDescent="0.25">
      <c r="A261" s="79" t="s">
        <v>181</v>
      </c>
      <c r="B261" s="79" t="s">
        <v>60</v>
      </c>
    </row>
    <row r="262" spans="1:2" x14ac:dyDescent="0.25">
      <c r="A262" s="79" t="s">
        <v>181</v>
      </c>
      <c r="B262" s="79" t="s">
        <v>69</v>
      </c>
    </row>
    <row r="263" spans="1:2" x14ac:dyDescent="0.25">
      <c r="A263" s="79" t="s">
        <v>181</v>
      </c>
      <c r="B263" s="79" t="s">
        <v>63</v>
      </c>
    </row>
    <row r="264" spans="1:2" x14ac:dyDescent="0.25">
      <c r="A264" s="79" t="s">
        <v>181</v>
      </c>
      <c r="B264" s="79" t="s">
        <v>11</v>
      </c>
    </row>
    <row r="265" spans="1:2" x14ac:dyDescent="0.25">
      <c r="A265" s="79" t="s">
        <v>181</v>
      </c>
      <c r="B265" s="79" t="s">
        <v>12</v>
      </c>
    </row>
    <row r="266" spans="1:2" x14ac:dyDescent="0.25">
      <c r="A266" s="79" t="s">
        <v>181</v>
      </c>
      <c r="B266" s="79" t="s">
        <v>13</v>
      </c>
    </row>
    <row r="267" spans="1:2" x14ac:dyDescent="0.25">
      <c r="A267" s="79" t="s">
        <v>181</v>
      </c>
      <c r="B267" s="79" t="s">
        <v>66</v>
      </c>
    </row>
    <row r="268" spans="1:2" x14ac:dyDescent="0.25">
      <c r="A268" s="79" t="s">
        <v>93</v>
      </c>
      <c r="B268" s="79" t="s">
        <v>6</v>
      </c>
    </row>
    <row r="269" spans="1:2" x14ac:dyDescent="0.25">
      <c r="A269" s="79" t="s">
        <v>93</v>
      </c>
      <c r="B269" s="79" t="s">
        <v>60</v>
      </c>
    </row>
    <row r="270" spans="1:2" x14ac:dyDescent="0.25">
      <c r="A270" s="79" t="s">
        <v>93</v>
      </c>
      <c r="B270" s="79" t="s">
        <v>69</v>
      </c>
    </row>
    <row r="271" spans="1:2" x14ac:dyDescent="0.25">
      <c r="A271" s="79" t="s">
        <v>93</v>
      </c>
      <c r="B271" s="79" t="s">
        <v>11</v>
      </c>
    </row>
    <row r="272" spans="1:2" x14ac:dyDescent="0.25">
      <c r="A272" s="79" t="s">
        <v>93</v>
      </c>
      <c r="B272" s="79" t="s">
        <v>13</v>
      </c>
    </row>
    <row r="273" spans="1:2" x14ac:dyDescent="0.25">
      <c r="A273" s="79" t="s">
        <v>93</v>
      </c>
      <c r="B273" s="79" t="s">
        <v>66</v>
      </c>
    </row>
    <row r="274" spans="1:2" x14ac:dyDescent="0.25">
      <c r="A274" s="79" t="s">
        <v>94</v>
      </c>
      <c r="B274" s="79" t="s">
        <v>6</v>
      </c>
    </row>
    <row r="275" spans="1:2" x14ac:dyDescent="0.25">
      <c r="A275" s="79" t="s">
        <v>94</v>
      </c>
      <c r="B275" s="79" t="s">
        <v>60</v>
      </c>
    </row>
    <row r="276" spans="1:2" x14ac:dyDescent="0.25">
      <c r="A276" s="79" t="s">
        <v>94</v>
      </c>
      <c r="B276" s="79" t="s">
        <v>69</v>
      </c>
    </row>
    <row r="277" spans="1:2" x14ac:dyDescent="0.25">
      <c r="A277" s="79" t="s">
        <v>94</v>
      </c>
      <c r="B277" s="79" t="s">
        <v>11</v>
      </c>
    </row>
    <row r="278" spans="1:2" x14ac:dyDescent="0.25">
      <c r="A278" s="79" t="s">
        <v>94</v>
      </c>
      <c r="B278" s="79" t="s">
        <v>12</v>
      </c>
    </row>
    <row r="279" spans="1:2" x14ac:dyDescent="0.25">
      <c r="A279" s="79" t="s">
        <v>94</v>
      </c>
      <c r="B279" s="79" t="s">
        <v>13</v>
      </c>
    </row>
    <row r="280" spans="1:2" x14ac:dyDescent="0.25">
      <c r="A280" s="79" t="s">
        <v>94</v>
      </c>
      <c r="B280" s="79" t="s">
        <v>66</v>
      </c>
    </row>
    <row r="281" spans="1:2" x14ac:dyDescent="0.25">
      <c r="A281" s="79" t="s">
        <v>98</v>
      </c>
      <c r="B281" s="79" t="s">
        <v>6</v>
      </c>
    </row>
    <row r="282" spans="1:2" x14ac:dyDescent="0.25">
      <c r="A282" s="79" t="s">
        <v>98</v>
      </c>
      <c r="B282" s="79" t="s">
        <v>60</v>
      </c>
    </row>
    <row r="283" spans="1:2" x14ac:dyDescent="0.25">
      <c r="A283" s="79" t="s">
        <v>98</v>
      </c>
      <c r="B283" s="79" t="s">
        <v>79</v>
      </c>
    </row>
    <row r="284" spans="1:2" x14ac:dyDescent="0.25">
      <c r="A284" s="79" t="s">
        <v>98</v>
      </c>
      <c r="B284" s="79" t="s">
        <v>80</v>
      </c>
    </row>
    <row r="285" spans="1:2" x14ac:dyDescent="0.25">
      <c r="A285" s="79" t="s">
        <v>98</v>
      </c>
      <c r="B285" s="79" t="s">
        <v>11</v>
      </c>
    </row>
    <row r="286" spans="1:2" x14ac:dyDescent="0.25">
      <c r="A286" s="79" t="s">
        <v>98</v>
      </c>
      <c r="B286" s="79" t="s">
        <v>12</v>
      </c>
    </row>
    <row r="287" spans="1:2" x14ac:dyDescent="0.25">
      <c r="A287" s="79" t="s">
        <v>98</v>
      </c>
      <c r="B287" s="79" t="s">
        <v>13</v>
      </c>
    </row>
    <row r="288" spans="1:2" x14ac:dyDescent="0.25">
      <c r="A288" s="79" t="s">
        <v>98</v>
      </c>
      <c r="B288" s="79" t="s">
        <v>66</v>
      </c>
    </row>
    <row r="289" spans="1:2" x14ac:dyDescent="0.25">
      <c r="A289" s="79" t="s">
        <v>182</v>
      </c>
      <c r="B289" s="79" t="s">
        <v>6</v>
      </c>
    </row>
    <row r="290" spans="1:2" x14ac:dyDescent="0.25">
      <c r="A290" s="79" t="s">
        <v>182</v>
      </c>
      <c r="B290" s="79" t="s">
        <v>60</v>
      </c>
    </row>
    <row r="291" spans="1:2" x14ac:dyDescent="0.25">
      <c r="A291" s="79" t="s">
        <v>182</v>
      </c>
      <c r="B291" s="79" t="s">
        <v>69</v>
      </c>
    </row>
    <row r="292" spans="1:2" x14ac:dyDescent="0.25">
      <c r="A292" s="79" t="s">
        <v>182</v>
      </c>
      <c r="B292" s="79" t="s">
        <v>11</v>
      </c>
    </row>
    <row r="293" spans="1:2" x14ac:dyDescent="0.25">
      <c r="A293" s="79" t="s">
        <v>182</v>
      </c>
      <c r="B293" s="79" t="s">
        <v>12</v>
      </c>
    </row>
    <row r="294" spans="1:2" x14ac:dyDescent="0.25">
      <c r="A294" s="79" t="s">
        <v>182</v>
      </c>
      <c r="B294" s="79" t="s">
        <v>13</v>
      </c>
    </row>
    <row r="295" spans="1:2" x14ac:dyDescent="0.25">
      <c r="A295" s="79" t="s">
        <v>182</v>
      </c>
      <c r="B295" s="79" t="s">
        <v>103</v>
      </c>
    </row>
    <row r="296" spans="1:2" x14ac:dyDescent="0.25">
      <c r="A296" s="79" t="s">
        <v>182</v>
      </c>
      <c r="B296" s="79" t="s">
        <v>66</v>
      </c>
    </row>
    <row r="297" spans="1:2" x14ac:dyDescent="0.25">
      <c r="A297" s="79" t="s">
        <v>183</v>
      </c>
      <c r="B297" s="79" t="s">
        <v>6</v>
      </c>
    </row>
    <row r="298" spans="1:2" x14ac:dyDescent="0.25">
      <c r="A298" s="79" t="s">
        <v>183</v>
      </c>
      <c r="B298" s="79" t="s">
        <v>60</v>
      </c>
    </row>
    <row r="299" spans="1:2" x14ac:dyDescent="0.25">
      <c r="A299" s="79" t="s">
        <v>183</v>
      </c>
      <c r="B299" s="79" t="s">
        <v>69</v>
      </c>
    </row>
    <row r="300" spans="1:2" x14ac:dyDescent="0.25">
      <c r="A300" s="79" t="s">
        <v>183</v>
      </c>
      <c r="B300" s="79" t="s">
        <v>11</v>
      </c>
    </row>
    <row r="301" spans="1:2" x14ac:dyDescent="0.25">
      <c r="A301" s="79" t="s">
        <v>183</v>
      </c>
      <c r="B301" s="79" t="s">
        <v>12</v>
      </c>
    </row>
    <row r="302" spans="1:2" x14ac:dyDescent="0.25">
      <c r="A302" s="79" t="s">
        <v>183</v>
      </c>
      <c r="B302" s="79" t="s">
        <v>13</v>
      </c>
    </row>
    <row r="303" spans="1:2" x14ac:dyDescent="0.25">
      <c r="A303" s="79" t="s">
        <v>183</v>
      </c>
      <c r="B303" s="79" t="s">
        <v>63</v>
      </c>
    </row>
    <row r="304" spans="1:2" x14ac:dyDescent="0.25">
      <c r="A304" s="79" t="s">
        <v>183</v>
      </c>
      <c r="B304" s="79" t="s">
        <v>66</v>
      </c>
    </row>
    <row r="305" spans="1:2" x14ac:dyDescent="0.25">
      <c r="A305" s="79" t="s">
        <v>184</v>
      </c>
      <c r="B305" s="79" t="s">
        <v>6</v>
      </c>
    </row>
    <row r="306" spans="1:2" x14ac:dyDescent="0.25">
      <c r="A306" s="79" t="s">
        <v>184</v>
      </c>
      <c r="B306" s="79" t="s">
        <v>60</v>
      </c>
    </row>
    <row r="307" spans="1:2" x14ac:dyDescent="0.25">
      <c r="A307" s="79" t="s">
        <v>184</v>
      </c>
      <c r="B307" s="79" t="s">
        <v>79</v>
      </c>
    </row>
    <row r="308" spans="1:2" x14ac:dyDescent="0.25">
      <c r="A308" s="79" t="s">
        <v>184</v>
      </c>
      <c r="B308" s="79" t="s">
        <v>104</v>
      </c>
    </row>
    <row r="309" spans="1:2" x14ac:dyDescent="0.25">
      <c r="A309" s="79" t="s">
        <v>184</v>
      </c>
      <c r="B309" s="79" t="s">
        <v>11</v>
      </c>
    </row>
    <row r="310" spans="1:2" x14ac:dyDescent="0.25">
      <c r="A310" s="79" t="s">
        <v>184</v>
      </c>
      <c r="B310" s="79" t="s">
        <v>13</v>
      </c>
    </row>
    <row r="311" spans="1:2" x14ac:dyDescent="0.25">
      <c r="A311" s="79" t="s">
        <v>184</v>
      </c>
      <c r="B311" s="79" t="s">
        <v>66</v>
      </c>
    </row>
    <row r="312" spans="1:2" x14ac:dyDescent="0.25">
      <c r="A312" s="79" t="s">
        <v>185</v>
      </c>
      <c r="B312" s="79" t="s">
        <v>6</v>
      </c>
    </row>
    <row r="313" spans="1:2" x14ac:dyDescent="0.25">
      <c r="A313" s="79" t="s">
        <v>185</v>
      </c>
      <c r="B313" s="79" t="s">
        <v>60</v>
      </c>
    </row>
    <row r="314" spans="1:2" x14ac:dyDescent="0.25">
      <c r="A314" s="79" t="s">
        <v>185</v>
      </c>
      <c r="B314" s="79" t="s">
        <v>69</v>
      </c>
    </row>
    <row r="315" spans="1:2" x14ac:dyDescent="0.25">
      <c r="A315" s="79" t="s">
        <v>185</v>
      </c>
      <c r="B315" s="79" t="s">
        <v>11</v>
      </c>
    </row>
    <row r="316" spans="1:2" x14ac:dyDescent="0.25">
      <c r="A316" s="79" t="s">
        <v>185</v>
      </c>
      <c r="B316" s="79" t="s">
        <v>13</v>
      </c>
    </row>
    <row r="317" spans="1:2" x14ac:dyDescent="0.25">
      <c r="A317" s="79" t="s">
        <v>185</v>
      </c>
      <c r="B317" s="79" t="s">
        <v>66</v>
      </c>
    </row>
    <row r="318" spans="1:2" x14ac:dyDescent="0.25">
      <c r="A318" s="79" t="s">
        <v>115</v>
      </c>
      <c r="B318" s="79" t="s">
        <v>6</v>
      </c>
    </row>
    <row r="319" spans="1:2" x14ac:dyDescent="0.25">
      <c r="A319" s="79" t="s">
        <v>115</v>
      </c>
      <c r="B319" s="79" t="s">
        <v>60</v>
      </c>
    </row>
    <row r="320" spans="1:2" x14ac:dyDescent="0.25">
      <c r="A320" s="79" t="s">
        <v>115</v>
      </c>
      <c r="B320" s="79" t="s">
        <v>69</v>
      </c>
    </row>
    <row r="321" spans="1:2" x14ac:dyDescent="0.25">
      <c r="A321" s="79" t="s">
        <v>115</v>
      </c>
      <c r="B321" s="79" t="s">
        <v>116</v>
      </c>
    </row>
    <row r="322" spans="1:2" x14ac:dyDescent="0.25">
      <c r="A322" s="79" t="s">
        <v>115</v>
      </c>
      <c r="B322" s="79" t="s">
        <v>15</v>
      </c>
    </row>
    <row r="323" spans="1:2" x14ac:dyDescent="0.25">
      <c r="A323" s="79" t="s">
        <v>115</v>
      </c>
      <c r="B323" s="79" t="s">
        <v>10</v>
      </c>
    </row>
    <row r="324" spans="1:2" x14ac:dyDescent="0.25">
      <c r="A324" s="79" t="s">
        <v>115</v>
      </c>
      <c r="B324" s="79" t="s">
        <v>13</v>
      </c>
    </row>
    <row r="325" spans="1:2" x14ac:dyDescent="0.25">
      <c r="A325" s="79" t="s">
        <v>115</v>
      </c>
      <c r="B325" s="79" t="s">
        <v>12</v>
      </c>
    </row>
    <row r="326" spans="1:2" x14ac:dyDescent="0.25">
      <c r="A326" s="79" t="s">
        <v>115</v>
      </c>
      <c r="B326" s="79" t="s">
        <v>11</v>
      </c>
    </row>
    <row r="327" spans="1:2" x14ac:dyDescent="0.25">
      <c r="A327" s="79" t="s">
        <v>115</v>
      </c>
      <c r="B327" s="79" t="s">
        <v>66</v>
      </c>
    </row>
    <row r="328" spans="1:2" x14ac:dyDescent="0.25">
      <c r="A328" s="79" t="s">
        <v>117</v>
      </c>
      <c r="B328" s="79" t="s">
        <v>6</v>
      </c>
    </row>
    <row r="329" spans="1:2" x14ac:dyDescent="0.25">
      <c r="A329" s="79" t="s">
        <v>117</v>
      </c>
      <c r="B329" s="79" t="s">
        <v>60</v>
      </c>
    </row>
    <row r="330" spans="1:2" x14ac:dyDescent="0.25">
      <c r="A330" s="79" t="s">
        <v>117</v>
      </c>
      <c r="B330" s="79" t="s">
        <v>79</v>
      </c>
    </row>
    <row r="331" spans="1:2" x14ac:dyDescent="0.25">
      <c r="A331" s="79" t="s">
        <v>117</v>
      </c>
      <c r="B331" s="79" t="s">
        <v>80</v>
      </c>
    </row>
    <row r="332" spans="1:2" x14ac:dyDescent="0.25">
      <c r="A332" s="79" t="s">
        <v>117</v>
      </c>
      <c r="B332" s="79" t="s">
        <v>10</v>
      </c>
    </row>
    <row r="333" spans="1:2" x14ac:dyDescent="0.25">
      <c r="A333" s="79" t="s">
        <v>117</v>
      </c>
      <c r="B333" s="79" t="s">
        <v>11</v>
      </c>
    </row>
    <row r="334" spans="1:2" x14ac:dyDescent="0.25">
      <c r="A334" s="79" t="s">
        <v>117</v>
      </c>
      <c r="B334" s="79" t="s">
        <v>12</v>
      </c>
    </row>
    <row r="335" spans="1:2" x14ac:dyDescent="0.25">
      <c r="A335" s="79" t="s">
        <v>117</v>
      </c>
      <c r="B335" s="79" t="s">
        <v>13</v>
      </c>
    </row>
    <row r="336" spans="1:2" x14ac:dyDescent="0.25">
      <c r="A336" s="79" t="s">
        <v>117</v>
      </c>
      <c r="B336" s="79" t="s">
        <v>66</v>
      </c>
    </row>
    <row r="337" spans="1:2" x14ac:dyDescent="0.25">
      <c r="A337" s="79" t="s">
        <v>120</v>
      </c>
      <c r="B337" s="79" t="s">
        <v>6</v>
      </c>
    </row>
    <row r="338" spans="1:2" x14ac:dyDescent="0.25">
      <c r="A338" s="79" t="s">
        <v>120</v>
      </c>
      <c r="B338" s="79" t="s">
        <v>60</v>
      </c>
    </row>
    <row r="339" spans="1:2" x14ac:dyDescent="0.25">
      <c r="A339" s="79" t="s">
        <v>120</v>
      </c>
      <c r="B339" s="79" t="s">
        <v>85</v>
      </c>
    </row>
    <row r="340" spans="1:2" x14ac:dyDescent="0.25">
      <c r="A340" s="79" t="s">
        <v>120</v>
      </c>
      <c r="B340" s="79" t="s">
        <v>86</v>
      </c>
    </row>
    <row r="341" spans="1:2" x14ac:dyDescent="0.25">
      <c r="A341" s="79" t="s">
        <v>120</v>
      </c>
      <c r="B341" s="79" t="s">
        <v>11</v>
      </c>
    </row>
    <row r="342" spans="1:2" x14ac:dyDescent="0.25">
      <c r="A342" s="79" t="s">
        <v>120</v>
      </c>
      <c r="B342" s="79" t="s">
        <v>12</v>
      </c>
    </row>
    <row r="343" spans="1:2" x14ac:dyDescent="0.25">
      <c r="A343" s="79" t="s">
        <v>120</v>
      </c>
      <c r="B343" s="79" t="s">
        <v>13</v>
      </c>
    </row>
    <row r="344" spans="1:2" x14ac:dyDescent="0.25">
      <c r="A344" s="79" t="s">
        <v>120</v>
      </c>
      <c r="B344" s="79" t="s">
        <v>66</v>
      </c>
    </row>
    <row r="345" spans="1:2" x14ac:dyDescent="0.25">
      <c r="A345" s="79" t="s">
        <v>121</v>
      </c>
      <c r="B345" s="79" t="s">
        <v>6</v>
      </c>
    </row>
    <row r="346" spans="1:2" x14ac:dyDescent="0.25">
      <c r="A346" s="79" t="s">
        <v>121</v>
      </c>
      <c r="B346" s="79" t="s">
        <v>60</v>
      </c>
    </row>
    <row r="347" spans="1:2" x14ac:dyDescent="0.25">
      <c r="A347" s="79" t="s">
        <v>121</v>
      </c>
      <c r="B347" s="79" t="s">
        <v>69</v>
      </c>
    </row>
    <row r="348" spans="1:2" x14ac:dyDescent="0.25">
      <c r="A348" s="79" t="s">
        <v>121</v>
      </c>
      <c r="B348" s="79" t="s">
        <v>11</v>
      </c>
    </row>
    <row r="349" spans="1:2" x14ac:dyDescent="0.25">
      <c r="A349" s="79" t="s">
        <v>121</v>
      </c>
      <c r="B349" s="79" t="s">
        <v>13</v>
      </c>
    </row>
    <row r="350" spans="1:2" x14ac:dyDescent="0.25">
      <c r="A350" s="79" t="s">
        <v>121</v>
      </c>
      <c r="B350" s="79" t="s">
        <v>66</v>
      </c>
    </row>
    <row r="351" spans="1:2" x14ac:dyDescent="0.25">
      <c r="A351" s="79" t="s">
        <v>118</v>
      </c>
      <c r="B351" s="79" t="s">
        <v>6</v>
      </c>
    </row>
    <row r="352" spans="1:2" x14ac:dyDescent="0.25">
      <c r="A352" s="79" t="s">
        <v>118</v>
      </c>
      <c r="B352" s="79" t="s">
        <v>60</v>
      </c>
    </row>
    <row r="353" spans="1:2" x14ac:dyDescent="0.25">
      <c r="A353" s="79" t="s">
        <v>118</v>
      </c>
      <c r="B353" s="79" t="s">
        <v>69</v>
      </c>
    </row>
    <row r="354" spans="1:2" x14ac:dyDescent="0.25">
      <c r="A354" s="79" t="s">
        <v>118</v>
      </c>
      <c r="B354" s="79" t="s">
        <v>11</v>
      </c>
    </row>
    <row r="355" spans="1:2" x14ac:dyDescent="0.25">
      <c r="A355" s="79" t="s">
        <v>118</v>
      </c>
      <c r="B355" s="79" t="s">
        <v>12</v>
      </c>
    </row>
    <row r="356" spans="1:2" x14ac:dyDescent="0.25">
      <c r="A356" s="79" t="s">
        <v>118</v>
      </c>
      <c r="B356" s="79" t="s">
        <v>13</v>
      </c>
    </row>
    <row r="357" spans="1:2" x14ac:dyDescent="0.25">
      <c r="A357" s="79" t="s">
        <v>118</v>
      </c>
      <c r="B357" s="79" t="s">
        <v>66</v>
      </c>
    </row>
    <row r="358" spans="1:2" x14ac:dyDescent="0.25">
      <c r="A358" s="79" t="s">
        <v>124</v>
      </c>
      <c r="B358" s="79" t="s">
        <v>6</v>
      </c>
    </row>
    <row r="359" spans="1:2" x14ac:dyDescent="0.25">
      <c r="A359" s="79" t="s">
        <v>124</v>
      </c>
      <c r="B359" s="79" t="s">
        <v>60</v>
      </c>
    </row>
    <row r="360" spans="1:2" x14ac:dyDescent="0.25">
      <c r="A360" s="79" t="s">
        <v>124</v>
      </c>
      <c r="B360" s="79" t="s">
        <v>69</v>
      </c>
    </row>
    <row r="361" spans="1:2" x14ac:dyDescent="0.25">
      <c r="A361" s="79" t="s">
        <v>124</v>
      </c>
      <c r="B361" s="79" t="s">
        <v>12</v>
      </c>
    </row>
    <row r="362" spans="1:2" x14ac:dyDescent="0.25">
      <c r="A362" s="79" t="s">
        <v>124</v>
      </c>
      <c r="B362" s="79" t="s">
        <v>13</v>
      </c>
    </row>
    <row r="363" spans="1:2" x14ac:dyDescent="0.25">
      <c r="A363" s="79" t="s">
        <v>124</v>
      </c>
      <c r="B363" s="79" t="s">
        <v>11</v>
      </c>
    </row>
    <row r="364" spans="1:2" x14ac:dyDescent="0.25">
      <c r="A364" s="79" t="s">
        <v>124</v>
      </c>
      <c r="B364" s="79" t="s">
        <v>66</v>
      </c>
    </row>
    <row r="365" spans="1:2" x14ac:dyDescent="0.25">
      <c r="A365" s="79" t="s">
        <v>125</v>
      </c>
      <c r="B365" s="79" t="s">
        <v>6</v>
      </c>
    </row>
    <row r="366" spans="1:2" x14ac:dyDescent="0.25">
      <c r="A366" s="79" t="s">
        <v>125</v>
      </c>
      <c r="B366" s="79" t="s">
        <v>60</v>
      </c>
    </row>
    <row r="367" spans="1:2" x14ac:dyDescent="0.25">
      <c r="A367" s="79" t="s">
        <v>125</v>
      </c>
      <c r="B367" s="79" t="s">
        <v>69</v>
      </c>
    </row>
    <row r="368" spans="1:2" x14ac:dyDescent="0.25">
      <c r="A368" s="79" t="s">
        <v>125</v>
      </c>
      <c r="B368" s="79" t="s">
        <v>11</v>
      </c>
    </row>
    <row r="369" spans="1:2" x14ac:dyDescent="0.25">
      <c r="A369" s="79" t="s">
        <v>125</v>
      </c>
      <c r="B369" s="79" t="s">
        <v>12</v>
      </c>
    </row>
    <row r="370" spans="1:2" x14ac:dyDescent="0.25">
      <c r="A370" s="79" t="s">
        <v>125</v>
      </c>
      <c r="B370" s="79" t="s">
        <v>13</v>
      </c>
    </row>
    <row r="371" spans="1:2" x14ac:dyDescent="0.25">
      <c r="A371" s="79" t="s">
        <v>125</v>
      </c>
      <c r="B371" s="79" t="s">
        <v>15</v>
      </c>
    </row>
    <row r="372" spans="1:2" x14ac:dyDescent="0.25">
      <c r="A372" s="79" t="s">
        <v>125</v>
      </c>
      <c r="B372" s="79" t="s">
        <v>66</v>
      </c>
    </row>
    <row r="373" spans="1:2" x14ac:dyDescent="0.25">
      <c r="A373" s="79" t="s">
        <v>127</v>
      </c>
      <c r="B373" s="79" t="s">
        <v>6</v>
      </c>
    </row>
    <row r="374" spans="1:2" x14ac:dyDescent="0.25">
      <c r="A374" s="79" t="s">
        <v>127</v>
      </c>
      <c r="B374" s="79" t="s">
        <v>60</v>
      </c>
    </row>
    <row r="375" spans="1:2" x14ac:dyDescent="0.25">
      <c r="A375" s="79" t="s">
        <v>127</v>
      </c>
      <c r="B375" s="79" t="s">
        <v>69</v>
      </c>
    </row>
    <row r="376" spans="1:2" x14ac:dyDescent="0.25">
      <c r="A376" s="79" t="s">
        <v>127</v>
      </c>
      <c r="B376" s="79" t="s">
        <v>12</v>
      </c>
    </row>
    <row r="377" spans="1:2" x14ac:dyDescent="0.25">
      <c r="A377" s="79" t="s">
        <v>127</v>
      </c>
      <c r="B377" s="79" t="s">
        <v>13</v>
      </c>
    </row>
    <row r="378" spans="1:2" x14ac:dyDescent="0.25">
      <c r="A378" s="79" t="s">
        <v>127</v>
      </c>
      <c r="B378" s="79" t="s">
        <v>11</v>
      </c>
    </row>
    <row r="379" spans="1:2" x14ac:dyDescent="0.25">
      <c r="A379" s="79" t="s">
        <v>127</v>
      </c>
      <c r="B379" s="79" t="s">
        <v>66</v>
      </c>
    </row>
    <row r="380" spans="1:2" x14ac:dyDescent="0.25">
      <c r="A380" s="79" t="s">
        <v>128</v>
      </c>
      <c r="B380" s="79" t="s">
        <v>6</v>
      </c>
    </row>
    <row r="381" spans="1:2" x14ac:dyDescent="0.25">
      <c r="A381" s="79" t="s">
        <v>128</v>
      </c>
      <c r="B381" s="79" t="s">
        <v>60</v>
      </c>
    </row>
    <row r="382" spans="1:2" x14ac:dyDescent="0.25">
      <c r="A382" s="79" t="s">
        <v>128</v>
      </c>
      <c r="B382" s="79" t="s">
        <v>69</v>
      </c>
    </row>
    <row r="383" spans="1:2" x14ac:dyDescent="0.25">
      <c r="A383" s="79" t="s">
        <v>128</v>
      </c>
      <c r="B383" s="79" t="s">
        <v>10</v>
      </c>
    </row>
    <row r="384" spans="1:2" x14ac:dyDescent="0.25">
      <c r="A384" s="79" t="s">
        <v>128</v>
      </c>
      <c r="B384" s="79" t="s">
        <v>11</v>
      </c>
    </row>
    <row r="385" spans="1:2" x14ac:dyDescent="0.25">
      <c r="A385" s="79" t="s">
        <v>128</v>
      </c>
      <c r="B385" s="79" t="s">
        <v>12</v>
      </c>
    </row>
    <row r="386" spans="1:2" x14ac:dyDescent="0.25">
      <c r="A386" s="79" t="s">
        <v>128</v>
      </c>
      <c r="B386" s="79" t="s">
        <v>13</v>
      </c>
    </row>
    <row r="387" spans="1:2" x14ac:dyDescent="0.25">
      <c r="A387" s="79" t="s">
        <v>128</v>
      </c>
      <c r="B387" s="79" t="s">
        <v>66</v>
      </c>
    </row>
    <row r="388" spans="1:2" x14ac:dyDescent="0.25">
      <c r="A388" s="79" t="s">
        <v>130</v>
      </c>
      <c r="B388" s="79" t="s">
        <v>6</v>
      </c>
    </row>
    <row r="389" spans="1:2" x14ac:dyDescent="0.25">
      <c r="A389" s="79" t="s">
        <v>130</v>
      </c>
      <c r="B389" s="79" t="s">
        <v>60</v>
      </c>
    </row>
    <row r="390" spans="1:2" x14ac:dyDescent="0.25">
      <c r="A390" s="79" t="s">
        <v>130</v>
      </c>
      <c r="B390" s="79" t="s">
        <v>69</v>
      </c>
    </row>
    <row r="391" spans="1:2" x14ac:dyDescent="0.25">
      <c r="A391" s="79" t="s">
        <v>130</v>
      </c>
      <c r="B391" s="79" t="s">
        <v>11</v>
      </c>
    </row>
    <row r="392" spans="1:2" x14ac:dyDescent="0.25">
      <c r="A392" s="79" t="s">
        <v>130</v>
      </c>
      <c r="B392" s="79" t="s">
        <v>12</v>
      </c>
    </row>
    <row r="393" spans="1:2" x14ac:dyDescent="0.25">
      <c r="A393" s="79" t="s">
        <v>130</v>
      </c>
      <c r="B393" s="79" t="s">
        <v>13</v>
      </c>
    </row>
    <row r="394" spans="1:2" x14ac:dyDescent="0.25">
      <c r="A394" s="79" t="s">
        <v>130</v>
      </c>
      <c r="B394" s="79" t="s">
        <v>66</v>
      </c>
    </row>
    <row r="395" spans="1:2" x14ac:dyDescent="0.25">
      <c r="A395" s="79" t="s">
        <v>186</v>
      </c>
      <c r="B395" s="79" t="s">
        <v>6</v>
      </c>
    </row>
    <row r="396" spans="1:2" x14ac:dyDescent="0.25">
      <c r="A396" s="79" t="s">
        <v>186</v>
      </c>
      <c r="B396" s="79" t="s">
        <v>60</v>
      </c>
    </row>
    <row r="397" spans="1:2" x14ac:dyDescent="0.25">
      <c r="A397" s="79" t="s">
        <v>186</v>
      </c>
      <c r="B397" s="79" t="s">
        <v>69</v>
      </c>
    </row>
    <row r="398" spans="1:2" x14ac:dyDescent="0.25">
      <c r="A398" s="79" t="s">
        <v>186</v>
      </c>
      <c r="B398" s="79" t="s">
        <v>13</v>
      </c>
    </row>
    <row r="399" spans="1:2" x14ac:dyDescent="0.25">
      <c r="A399" s="79" t="s">
        <v>186</v>
      </c>
      <c r="B399" s="79" t="s">
        <v>66</v>
      </c>
    </row>
    <row r="400" spans="1:2" x14ac:dyDescent="0.25">
      <c r="A400" s="79" t="s">
        <v>187</v>
      </c>
      <c r="B400" s="79" t="s">
        <v>6</v>
      </c>
    </row>
    <row r="401" spans="1:2" x14ac:dyDescent="0.25">
      <c r="A401" s="79" t="s">
        <v>187</v>
      </c>
      <c r="B401" s="79" t="s">
        <v>60</v>
      </c>
    </row>
    <row r="402" spans="1:2" x14ac:dyDescent="0.25">
      <c r="A402" s="79" t="s">
        <v>187</v>
      </c>
      <c r="B402" s="79" t="s">
        <v>79</v>
      </c>
    </row>
    <row r="403" spans="1:2" x14ac:dyDescent="0.25">
      <c r="A403" s="79" t="s">
        <v>187</v>
      </c>
      <c r="B403" s="79" t="s">
        <v>131</v>
      </c>
    </row>
    <row r="404" spans="1:2" x14ac:dyDescent="0.25">
      <c r="A404" s="79" t="s">
        <v>187</v>
      </c>
      <c r="B404" s="79" t="s">
        <v>11</v>
      </c>
    </row>
    <row r="405" spans="1:2" x14ac:dyDescent="0.25">
      <c r="A405" s="79" t="s">
        <v>187</v>
      </c>
      <c r="B405" s="79" t="s">
        <v>12</v>
      </c>
    </row>
    <row r="406" spans="1:2" x14ac:dyDescent="0.25">
      <c r="A406" s="79" t="s">
        <v>187</v>
      </c>
      <c r="B406" s="79" t="s">
        <v>13</v>
      </c>
    </row>
    <row r="407" spans="1:2" x14ac:dyDescent="0.25">
      <c r="A407" s="79" t="s">
        <v>187</v>
      </c>
      <c r="B407" s="79" t="s">
        <v>66</v>
      </c>
    </row>
    <row r="408" spans="1:2" x14ac:dyDescent="0.25">
      <c r="A408" s="79" t="s">
        <v>188</v>
      </c>
      <c r="B408" s="79" t="s">
        <v>6</v>
      </c>
    </row>
    <row r="409" spans="1:2" x14ac:dyDescent="0.25">
      <c r="A409" s="79" t="s">
        <v>188</v>
      </c>
      <c r="B409" s="79" t="s">
        <v>60</v>
      </c>
    </row>
    <row r="410" spans="1:2" x14ac:dyDescent="0.25">
      <c r="A410" s="79" t="s">
        <v>188</v>
      </c>
      <c r="B410" s="79" t="s">
        <v>69</v>
      </c>
    </row>
    <row r="411" spans="1:2" x14ac:dyDescent="0.25">
      <c r="A411" s="79" t="s">
        <v>188</v>
      </c>
      <c r="B411" s="79" t="s">
        <v>88</v>
      </c>
    </row>
    <row r="412" spans="1:2" x14ac:dyDescent="0.25">
      <c r="A412" s="79" t="s">
        <v>188</v>
      </c>
      <c r="B412" s="79" t="s">
        <v>89</v>
      </c>
    </row>
    <row r="413" spans="1:2" x14ac:dyDescent="0.25">
      <c r="A413" s="79" t="s">
        <v>188</v>
      </c>
      <c r="B413" s="79" t="s">
        <v>90</v>
      </c>
    </row>
    <row r="414" spans="1:2" x14ac:dyDescent="0.25">
      <c r="A414" s="79" t="s">
        <v>188</v>
      </c>
      <c r="B414" s="79" t="s">
        <v>91</v>
      </c>
    </row>
    <row r="415" spans="1:2" x14ac:dyDescent="0.25">
      <c r="A415" s="79" t="s">
        <v>188</v>
      </c>
      <c r="B415" s="79" t="s">
        <v>11</v>
      </c>
    </row>
    <row r="416" spans="1:2" x14ac:dyDescent="0.25">
      <c r="A416" s="79" t="s">
        <v>188</v>
      </c>
      <c r="B416" s="79" t="s">
        <v>12</v>
      </c>
    </row>
    <row r="417" spans="1:2" x14ac:dyDescent="0.25">
      <c r="A417" s="79" t="s">
        <v>188</v>
      </c>
      <c r="B417" s="79" t="s">
        <v>13</v>
      </c>
    </row>
    <row r="418" spans="1:2" x14ac:dyDescent="0.25">
      <c r="A418" s="79" t="s">
        <v>188</v>
      </c>
      <c r="B418" s="79" t="s">
        <v>15</v>
      </c>
    </row>
    <row r="419" spans="1:2" x14ac:dyDescent="0.25">
      <c r="A419" s="79" t="s">
        <v>188</v>
      </c>
      <c r="B419" s="79" t="s">
        <v>66</v>
      </c>
    </row>
    <row r="420" spans="1:2" x14ac:dyDescent="0.25">
      <c r="A420" s="79" t="s">
        <v>189</v>
      </c>
      <c r="B420" s="79" t="s">
        <v>6</v>
      </c>
    </row>
    <row r="421" spans="1:2" x14ac:dyDescent="0.25">
      <c r="A421" s="79" t="s">
        <v>189</v>
      </c>
      <c r="B421" s="79" t="s">
        <v>60</v>
      </c>
    </row>
    <row r="422" spans="1:2" x14ac:dyDescent="0.25">
      <c r="A422" s="79" t="s">
        <v>189</v>
      </c>
      <c r="B422" s="79" t="s">
        <v>99</v>
      </c>
    </row>
    <row r="423" spans="1:2" x14ac:dyDescent="0.25">
      <c r="A423" s="79" t="s">
        <v>189</v>
      </c>
      <c r="B423" s="79" t="s">
        <v>100</v>
      </c>
    </row>
    <row r="424" spans="1:2" x14ac:dyDescent="0.25">
      <c r="A424" s="79" t="s">
        <v>189</v>
      </c>
      <c r="B424" s="79" t="s">
        <v>12</v>
      </c>
    </row>
    <row r="425" spans="1:2" x14ac:dyDescent="0.25">
      <c r="A425" s="79" t="s">
        <v>189</v>
      </c>
      <c r="B425" s="79" t="s">
        <v>13</v>
      </c>
    </row>
    <row r="426" spans="1:2" x14ac:dyDescent="0.25">
      <c r="A426" s="79" t="s">
        <v>189</v>
      </c>
      <c r="B426" s="79" t="s">
        <v>66</v>
      </c>
    </row>
    <row r="427" spans="1:2" x14ac:dyDescent="0.25">
      <c r="A427" s="79" t="s">
        <v>190</v>
      </c>
      <c r="B427" s="79" t="s">
        <v>6</v>
      </c>
    </row>
    <row r="428" spans="1:2" x14ac:dyDescent="0.25">
      <c r="A428" s="79" t="s">
        <v>190</v>
      </c>
      <c r="B428" s="79" t="s">
        <v>60</v>
      </c>
    </row>
    <row r="429" spans="1:2" x14ac:dyDescent="0.25">
      <c r="A429" s="79" t="s">
        <v>190</v>
      </c>
      <c r="B429" s="79" t="s">
        <v>79</v>
      </c>
    </row>
    <row r="430" spans="1:2" x14ac:dyDescent="0.25">
      <c r="A430" s="79" t="s">
        <v>190</v>
      </c>
      <c r="B430" s="79" t="s">
        <v>80</v>
      </c>
    </row>
    <row r="431" spans="1:2" x14ac:dyDescent="0.25">
      <c r="A431" s="79" t="s">
        <v>190</v>
      </c>
      <c r="B431" s="79" t="s">
        <v>10</v>
      </c>
    </row>
    <row r="432" spans="1:2" x14ac:dyDescent="0.25">
      <c r="A432" s="79" t="s">
        <v>190</v>
      </c>
      <c r="B432" s="79" t="s">
        <v>11</v>
      </c>
    </row>
    <row r="433" spans="1:2" x14ac:dyDescent="0.25">
      <c r="A433" s="79" t="s">
        <v>190</v>
      </c>
      <c r="B433" s="79" t="s">
        <v>12</v>
      </c>
    </row>
    <row r="434" spans="1:2" x14ac:dyDescent="0.25">
      <c r="A434" s="79" t="s">
        <v>190</v>
      </c>
      <c r="B434" s="79" t="s">
        <v>13</v>
      </c>
    </row>
    <row r="435" spans="1:2" x14ac:dyDescent="0.25">
      <c r="A435" s="79" t="s">
        <v>190</v>
      </c>
      <c r="B435" s="79" t="s">
        <v>63</v>
      </c>
    </row>
    <row r="436" spans="1:2" x14ac:dyDescent="0.25">
      <c r="A436" s="79" t="s">
        <v>190</v>
      </c>
      <c r="B436" s="79" t="s">
        <v>66</v>
      </c>
    </row>
    <row r="437" spans="1:2" x14ac:dyDescent="0.25">
      <c r="A437" s="79" t="s">
        <v>140</v>
      </c>
      <c r="B437" s="79" t="s">
        <v>6</v>
      </c>
    </row>
    <row r="438" spans="1:2" x14ac:dyDescent="0.25">
      <c r="A438" s="79" t="s">
        <v>140</v>
      </c>
      <c r="B438" s="79" t="s">
        <v>60</v>
      </c>
    </row>
    <row r="439" spans="1:2" x14ac:dyDescent="0.25">
      <c r="A439" s="79" t="s">
        <v>140</v>
      </c>
      <c r="B439" s="79" t="s">
        <v>69</v>
      </c>
    </row>
    <row r="440" spans="1:2" x14ac:dyDescent="0.25">
      <c r="A440" s="79" t="s">
        <v>140</v>
      </c>
      <c r="B440" s="79" t="s">
        <v>11</v>
      </c>
    </row>
    <row r="441" spans="1:2" x14ac:dyDescent="0.25">
      <c r="A441" s="79" t="s">
        <v>140</v>
      </c>
      <c r="B441" s="79" t="s">
        <v>12</v>
      </c>
    </row>
    <row r="442" spans="1:2" x14ac:dyDescent="0.25">
      <c r="A442" s="79" t="s">
        <v>140</v>
      </c>
      <c r="B442" s="79" t="s">
        <v>13</v>
      </c>
    </row>
    <row r="443" spans="1:2" x14ac:dyDescent="0.25">
      <c r="A443" s="79" t="s">
        <v>140</v>
      </c>
      <c r="B443" s="79" t="s">
        <v>66</v>
      </c>
    </row>
    <row r="444" spans="1:2" x14ac:dyDescent="0.25">
      <c r="A444" s="79" t="s">
        <v>141</v>
      </c>
      <c r="B444" s="79" t="s">
        <v>6</v>
      </c>
    </row>
    <row r="445" spans="1:2" x14ac:dyDescent="0.25">
      <c r="A445" s="79" t="s">
        <v>141</v>
      </c>
      <c r="B445" s="79" t="s">
        <v>60</v>
      </c>
    </row>
    <row r="446" spans="1:2" x14ac:dyDescent="0.25">
      <c r="A446" s="79" t="s">
        <v>141</v>
      </c>
      <c r="B446" s="79" t="s">
        <v>79</v>
      </c>
    </row>
    <row r="447" spans="1:2" x14ac:dyDescent="0.25">
      <c r="A447" s="79" t="s">
        <v>141</v>
      </c>
      <c r="B447" s="79" t="s">
        <v>80</v>
      </c>
    </row>
    <row r="448" spans="1:2" x14ac:dyDescent="0.25">
      <c r="A448" s="79" t="s">
        <v>141</v>
      </c>
      <c r="B448" s="79" t="s">
        <v>11</v>
      </c>
    </row>
    <row r="449" spans="1:2" x14ac:dyDescent="0.25">
      <c r="A449" s="79" t="s">
        <v>141</v>
      </c>
      <c r="B449" s="79" t="s">
        <v>12</v>
      </c>
    </row>
    <row r="450" spans="1:2" x14ac:dyDescent="0.25">
      <c r="A450" s="79" t="s">
        <v>141</v>
      </c>
      <c r="B450" s="79" t="s">
        <v>13</v>
      </c>
    </row>
    <row r="451" spans="1:2" x14ac:dyDescent="0.25">
      <c r="A451" s="79" t="s">
        <v>141</v>
      </c>
      <c r="B451" s="79" t="s">
        <v>66</v>
      </c>
    </row>
    <row r="452" spans="1:2" x14ac:dyDescent="0.25">
      <c r="A452" s="79" t="s">
        <v>132</v>
      </c>
      <c r="B452" s="79" t="s">
        <v>6</v>
      </c>
    </row>
    <row r="453" spans="1:2" x14ac:dyDescent="0.25">
      <c r="A453" s="79" t="s">
        <v>132</v>
      </c>
      <c r="B453" s="79" t="s">
        <v>60</v>
      </c>
    </row>
    <row r="454" spans="1:2" x14ac:dyDescent="0.25">
      <c r="A454" s="79" t="s">
        <v>132</v>
      </c>
      <c r="B454" s="79" t="s">
        <v>67</v>
      </c>
    </row>
    <row r="455" spans="1:2" x14ac:dyDescent="0.25">
      <c r="A455" s="79" t="s">
        <v>132</v>
      </c>
      <c r="B455" s="79" t="s">
        <v>133</v>
      </c>
    </row>
    <row r="456" spans="1:2" x14ac:dyDescent="0.25">
      <c r="A456" s="79" t="s">
        <v>132</v>
      </c>
      <c r="B456" s="79" t="s">
        <v>134</v>
      </c>
    </row>
    <row r="457" spans="1:2" x14ac:dyDescent="0.25">
      <c r="A457" s="79" t="s">
        <v>132</v>
      </c>
      <c r="B457" s="79" t="s">
        <v>11</v>
      </c>
    </row>
    <row r="458" spans="1:2" x14ac:dyDescent="0.25">
      <c r="A458" s="79" t="s">
        <v>132</v>
      </c>
      <c r="B458" s="79" t="s">
        <v>12</v>
      </c>
    </row>
    <row r="459" spans="1:2" x14ac:dyDescent="0.25">
      <c r="A459" s="79" t="s">
        <v>132</v>
      </c>
      <c r="B459" s="79" t="s">
        <v>13</v>
      </c>
    </row>
    <row r="460" spans="1:2" x14ac:dyDescent="0.25">
      <c r="A460" s="79" t="s">
        <v>132</v>
      </c>
      <c r="B460" s="79" t="s">
        <v>66</v>
      </c>
    </row>
    <row r="461" spans="1:2" x14ac:dyDescent="0.25">
      <c r="A461" s="79" t="s">
        <v>209</v>
      </c>
      <c r="B461" s="79" t="s">
        <v>6</v>
      </c>
    </row>
    <row r="462" spans="1:2" x14ac:dyDescent="0.25">
      <c r="A462" s="79" t="s">
        <v>209</v>
      </c>
      <c r="B462" s="79" t="s">
        <v>137</v>
      </c>
    </row>
    <row r="463" spans="1:2" x14ac:dyDescent="0.25">
      <c r="A463" s="79" t="s">
        <v>209</v>
      </c>
      <c r="B463" s="79" t="s">
        <v>60</v>
      </c>
    </row>
    <row r="464" spans="1:2" x14ac:dyDescent="0.25">
      <c r="A464" s="79" t="s">
        <v>209</v>
      </c>
      <c r="B464" s="79" t="s">
        <v>85</v>
      </c>
    </row>
    <row r="465" spans="1:2" x14ac:dyDescent="0.25">
      <c r="A465" s="79" t="s">
        <v>209</v>
      </c>
      <c r="B465" s="79" t="s">
        <v>86</v>
      </c>
    </row>
    <row r="466" spans="1:2" x14ac:dyDescent="0.25">
      <c r="A466" s="79" t="s">
        <v>209</v>
      </c>
      <c r="B466" s="79" t="s">
        <v>10</v>
      </c>
    </row>
    <row r="467" spans="1:2" x14ac:dyDescent="0.25">
      <c r="A467" s="79" t="s">
        <v>209</v>
      </c>
      <c r="B467" s="79" t="s">
        <v>11</v>
      </c>
    </row>
    <row r="468" spans="1:2" x14ac:dyDescent="0.25">
      <c r="A468" s="79" t="s">
        <v>209</v>
      </c>
      <c r="B468" s="79" t="s">
        <v>12</v>
      </c>
    </row>
    <row r="469" spans="1:2" x14ac:dyDescent="0.25">
      <c r="A469" s="79" t="s">
        <v>209</v>
      </c>
      <c r="B469" s="79" t="s">
        <v>13</v>
      </c>
    </row>
    <row r="470" spans="1:2" x14ac:dyDescent="0.25">
      <c r="A470" s="79" t="s">
        <v>209</v>
      </c>
      <c r="B470" s="79" t="s">
        <v>66</v>
      </c>
    </row>
    <row r="471" spans="1:2" x14ac:dyDescent="0.25">
      <c r="A471" s="79" t="s">
        <v>138</v>
      </c>
      <c r="B471" s="79" t="s">
        <v>6</v>
      </c>
    </row>
    <row r="472" spans="1:2" x14ac:dyDescent="0.25">
      <c r="A472" s="79" t="s">
        <v>138</v>
      </c>
      <c r="B472" s="79" t="s">
        <v>60</v>
      </c>
    </row>
    <row r="473" spans="1:2" x14ac:dyDescent="0.25">
      <c r="A473" s="79" t="s">
        <v>138</v>
      </c>
      <c r="B473" s="79" t="s">
        <v>69</v>
      </c>
    </row>
    <row r="474" spans="1:2" x14ac:dyDescent="0.25">
      <c r="A474" s="79" t="s">
        <v>138</v>
      </c>
      <c r="B474" s="79" t="s">
        <v>11</v>
      </c>
    </row>
    <row r="475" spans="1:2" x14ac:dyDescent="0.25">
      <c r="A475" s="79" t="s">
        <v>138</v>
      </c>
      <c r="B475" s="79" t="s">
        <v>13</v>
      </c>
    </row>
    <row r="476" spans="1:2" x14ac:dyDescent="0.25">
      <c r="A476" s="79" t="s">
        <v>138</v>
      </c>
      <c r="B476" s="79" t="s">
        <v>66</v>
      </c>
    </row>
    <row r="477" spans="1:2" x14ac:dyDescent="0.25">
      <c r="A477" s="79" t="s">
        <v>191</v>
      </c>
      <c r="B477" s="79" t="s">
        <v>6</v>
      </c>
    </row>
    <row r="478" spans="1:2" x14ac:dyDescent="0.25">
      <c r="A478" s="79" t="s">
        <v>191</v>
      </c>
      <c r="B478" s="79" t="s">
        <v>60</v>
      </c>
    </row>
    <row r="479" spans="1:2" x14ac:dyDescent="0.25">
      <c r="A479" s="79" t="s">
        <v>191</v>
      </c>
      <c r="B479" s="79" t="s">
        <v>67</v>
      </c>
    </row>
    <row r="480" spans="1:2" x14ac:dyDescent="0.25">
      <c r="A480" s="79" t="s">
        <v>191</v>
      </c>
      <c r="B480" s="79" t="s">
        <v>68</v>
      </c>
    </row>
    <row r="481" spans="1:2" x14ac:dyDescent="0.25">
      <c r="A481" s="79" t="s">
        <v>191</v>
      </c>
      <c r="B481" s="79" t="s">
        <v>10</v>
      </c>
    </row>
    <row r="482" spans="1:2" x14ac:dyDescent="0.25">
      <c r="A482" s="79" t="s">
        <v>191</v>
      </c>
      <c r="B482" s="79" t="s">
        <v>11</v>
      </c>
    </row>
    <row r="483" spans="1:2" x14ac:dyDescent="0.25">
      <c r="A483" s="79" t="s">
        <v>191</v>
      </c>
      <c r="B483" s="79" t="s">
        <v>12</v>
      </c>
    </row>
    <row r="484" spans="1:2" x14ac:dyDescent="0.25">
      <c r="A484" s="79" t="s">
        <v>191</v>
      </c>
      <c r="B484" s="79" t="s">
        <v>13</v>
      </c>
    </row>
    <row r="485" spans="1:2" x14ac:dyDescent="0.25">
      <c r="A485" s="79" t="s">
        <v>191</v>
      </c>
      <c r="B485" s="79" t="s">
        <v>66</v>
      </c>
    </row>
    <row r="486" spans="1:2" x14ac:dyDescent="0.25">
      <c r="A486" s="79" t="s">
        <v>192</v>
      </c>
      <c r="B486" s="79" t="s">
        <v>6</v>
      </c>
    </row>
    <row r="487" spans="1:2" x14ac:dyDescent="0.25">
      <c r="A487" s="79" t="s">
        <v>192</v>
      </c>
      <c r="B487" s="79" t="s">
        <v>60</v>
      </c>
    </row>
    <row r="488" spans="1:2" x14ac:dyDescent="0.25">
      <c r="A488" s="79" t="s">
        <v>192</v>
      </c>
      <c r="B488" s="79" t="s">
        <v>69</v>
      </c>
    </row>
    <row r="489" spans="1:2" x14ac:dyDescent="0.25">
      <c r="A489" s="79" t="s">
        <v>192</v>
      </c>
      <c r="B489" s="79" t="s">
        <v>10</v>
      </c>
    </row>
    <row r="490" spans="1:2" x14ac:dyDescent="0.25">
      <c r="A490" s="79" t="s">
        <v>192</v>
      </c>
      <c r="B490" s="79" t="s">
        <v>11</v>
      </c>
    </row>
    <row r="491" spans="1:2" x14ac:dyDescent="0.25">
      <c r="A491" s="79" t="s">
        <v>192</v>
      </c>
      <c r="B491" s="79" t="s">
        <v>12</v>
      </c>
    </row>
    <row r="492" spans="1:2" x14ac:dyDescent="0.25">
      <c r="A492" s="79" t="s">
        <v>192</v>
      </c>
      <c r="B492" s="79" t="s">
        <v>13</v>
      </c>
    </row>
    <row r="493" spans="1:2" x14ac:dyDescent="0.25">
      <c r="A493" s="79" t="s">
        <v>192</v>
      </c>
      <c r="B493" s="79" t="s">
        <v>63</v>
      </c>
    </row>
    <row r="494" spans="1:2" x14ac:dyDescent="0.25">
      <c r="A494" s="79" t="s">
        <v>192</v>
      </c>
      <c r="B494" s="79" t="s">
        <v>15</v>
      </c>
    </row>
    <row r="495" spans="1:2" x14ac:dyDescent="0.25">
      <c r="A495" s="79" t="s">
        <v>192</v>
      </c>
      <c r="B495" s="79" t="s">
        <v>66</v>
      </c>
    </row>
    <row r="496" spans="1:2" x14ac:dyDescent="0.25">
      <c r="A496" s="79" t="s">
        <v>193</v>
      </c>
      <c r="B496" s="79" t="s">
        <v>6</v>
      </c>
    </row>
    <row r="497" spans="1:2" x14ac:dyDescent="0.25">
      <c r="A497" s="79" t="s">
        <v>193</v>
      </c>
      <c r="B497" s="79" t="s">
        <v>60</v>
      </c>
    </row>
    <row r="498" spans="1:2" x14ac:dyDescent="0.25">
      <c r="A498" s="79" t="s">
        <v>193</v>
      </c>
      <c r="B498" s="79" t="s">
        <v>69</v>
      </c>
    </row>
    <row r="499" spans="1:2" x14ac:dyDescent="0.25">
      <c r="A499" s="79" t="s">
        <v>193</v>
      </c>
      <c r="B499" s="79" t="s">
        <v>11</v>
      </c>
    </row>
    <row r="500" spans="1:2" x14ac:dyDescent="0.25">
      <c r="A500" s="79" t="s">
        <v>193</v>
      </c>
      <c r="B500" s="79" t="s">
        <v>12</v>
      </c>
    </row>
    <row r="501" spans="1:2" x14ac:dyDescent="0.25">
      <c r="A501" s="79" t="s">
        <v>193</v>
      </c>
      <c r="B501" s="79" t="s">
        <v>13</v>
      </c>
    </row>
    <row r="502" spans="1:2" x14ac:dyDescent="0.25">
      <c r="A502" s="79" t="s">
        <v>193</v>
      </c>
      <c r="B502" s="79" t="s">
        <v>66</v>
      </c>
    </row>
    <row r="503" spans="1:2" x14ac:dyDescent="0.25">
      <c r="A503" s="79" t="s">
        <v>114</v>
      </c>
      <c r="B503" s="79" t="s">
        <v>6</v>
      </c>
    </row>
    <row r="504" spans="1:2" x14ac:dyDescent="0.25">
      <c r="A504" s="79" t="s">
        <v>114</v>
      </c>
      <c r="B504" s="79" t="s">
        <v>60</v>
      </c>
    </row>
    <row r="505" spans="1:2" x14ac:dyDescent="0.25">
      <c r="A505" s="79" t="s">
        <v>114</v>
      </c>
      <c r="B505" s="79" t="s">
        <v>69</v>
      </c>
    </row>
    <row r="506" spans="1:2" x14ac:dyDescent="0.25">
      <c r="A506" s="79" t="s">
        <v>114</v>
      </c>
      <c r="B506" s="79" t="s">
        <v>11</v>
      </c>
    </row>
    <row r="507" spans="1:2" x14ac:dyDescent="0.25">
      <c r="A507" s="79" t="s">
        <v>114</v>
      </c>
      <c r="B507" s="79" t="s">
        <v>12</v>
      </c>
    </row>
    <row r="508" spans="1:2" x14ac:dyDescent="0.25">
      <c r="A508" s="79" t="s">
        <v>114</v>
      </c>
      <c r="B508" s="79" t="s">
        <v>13</v>
      </c>
    </row>
    <row r="509" spans="1:2" x14ac:dyDescent="0.25">
      <c r="A509" s="79" t="s">
        <v>114</v>
      </c>
      <c r="B509" s="79" t="s">
        <v>66</v>
      </c>
    </row>
    <row r="510" spans="1:2" x14ac:dyDescent="0.25">
      <c r="A510" s="79" t="s">
        <v>194</v>
      </c>
      <c r="B510" s="79" t="s">
        <v>6</v>
      </c>
    </row>
    <row r="511" spans="1:2" x14ac:dyDescent="0.25">
      <c r="A511" s="79" t="s">
        <v>194</v>
      </c>
      <c r="B511" s="79" t="s">
        <v>60</v>
      </c>
    </row>
    <row r="512" spans="1:2" x14ac:dyDescent="0.25">
      <c r="A512" s="79" t="s">
        <v>194</v>
      </c>
      <c r="B512" s="79" t="s">
        <v>69</v>
      </c>
    </row>
    <row r="513" spans="1:2" x14ac:dyDescent="0.25">
      <c r="A513" s="79" t="s">
        <v>194</v>
      </c>
      <c r="B513" s="79" t="s">
        <v>11</v>
      </c>
    </row>
    <row r="514" spans="1:2" x14ac:dyDescent="0.25">
      <c r="A514" s="79" t="s">
        <v>194</v>
      </c>
      <c r="B514" s="79" t="s">
        <v>13</v>
      </c>
    </row>
    <row r="515" spans="1:2" x14ac:dyDescent="0.25">
      <c r="A515" s="79" t="s">
        <v>194</v>
      </c>
      <c r="B515" s="79" t="s">
        <v>66</v>
      </c>
    </row>
    <row r="516" spans="1:2" x14ac:dyDescent="0.25">
      <c r="A516" s="79" t="s">
        <v>195</v>
      </c>
      <c r="B516" s="79" t="s">
        <v>6</v>
      </c>
    </row>
    <row r="517" spans="1:2" x14ac:dyDescent="0.25">
      <c r="A517" s="79" t="s">
        <v>195</v>
      </c>
      <c r="B517" s="79" t="s">
        <v>60</v>
      </c>
    </row>
    <row r="518" spans="1:2" x14ac:dyDescent="0.25">
      <c r="A518" s="79" t="s">
        <v>195</v>
      </c>
      <c r="B518" s="79" t="s">
        <v>69</v>
      </c>
    </row>
    <row r="519" spans="1:2" x14ac:dyDescent="0.25">
      <c r="A519" s="79" t="s">
        <v>195</v>
      </c>
      <c r="B519" s="79" t="s">
        <v>11</v>
      </c>
    </row>
    <row r="520" spans="1:2" x14ac:dyDescent="0.25">
      <c r="A520" s="79" t="s">
        <v>195</v>
      </c>
      <c r="B520" s="79" t="s">
        <v>12</v>
      </c>
    </row>
    <row r="521" spans="1:2" x14ac:dyDescent="0.25">
      <c r="A521" s="79" t="s">
        <v>195</v>
      </c>
      <c r="B521" s="79" t="s">
        <v>13</v>
      </c>
    </row>
    <row r="522" spans="1:2" x14ac:dyDescent="0.25">
      <c r="A522" s="79" t="s">
        <v>195</v>
      </c>
      <c r="B522" s="79" t="s">
        <v>66</v>
      </c>
    </row>
    <row r="523" spans="1:2" x14ac:dyDescent="0.25">
      <c r="A523" s="79" t="s">
        <v>196</v>
      </c>
      <c r="B523" s="79" t="s">
        <v>6</v>
      </c>
    </row>
    <row r="524" spans="1:2" x14ac:dyDescent="0.25">
      <c r="A524" s="79" t="s">
        <v>196</v>
      </c>
      <c r="B524" s="79" t="s">
        <v>60</v>
      </c>
    </row>
    <row r="525" spans="1:2" x14ac:dyDescent="0.25">
      <c r="A525" s="79" t="s">
        <v>196</v>
      </c>
      <c r="B525" s="79" t="s">
        <v>69</v>
      </c>
    </row>
    <row r="526" spans="1:2" x14ac:dyDescent="0.25">
      <c r="A526" s="79" t="s">
        <v>196</v>
      </c>
      <c r="B526" s="79" t="s">
        <v>11</v>
      </c>
    </row>
    <row r="527" spans="1:2" x14ac:dyDescent="0.25">
      <c r="A527" s="79" t="s">
        <v>196</v>
      </c>
      <c r="B527" s="79" t="s">
        <v>12</v>
      </c>
    </row>
    <row r="528" spans="1:2" x14ac:dyDescent="0.25">
      <c r="A528" s="79" t="s">
        <v>196</v>
      </c>
      <c r="B528" s="79" t="s">
        <v>13</v>
      </c>
    </row>
    <row r="529" spans="1:2" x14ac:dyDescent="0.25">
      <c r="A529" s="79" t="s">
        <v>196</v>
      </c>
      <c r="B529" s="79" t="s">
        <v>66</v>
      </c>
    </row>
    <row r="530" spans="1:2" x14ac:dyDescent="0.25">
      <c r="A530" s="79" t="s">
        <v>197</v>
      </c>
      <c r="B530" s="79" t="s">
        <v>6</v>
      </c>
    </row>
    <row r="531" spans="1:2" x14ac:dyDescent="0.25">
      <c r="A531" s="79" t="s">
        <v>197</v>
      </c>
      <c r="B531" s="79" t="s">
        <v>7</v>
      </c>
    </row>
    <row r="532" spans="1:2" x14ac:dyDescent="0.25">
      <c r="A532" s="79" t="s">
        <v>197</v>
      </c>
      <c r="B532" s="79" t="s">
        <v>77</v>
      </c>
    </row>
    <row r="533" spans="1:2" x14ac:dyDescent="0.25">
      <c r="A533" s="79" t="s">
        <v>197</v>
      </c>
      <c r="B533" s="79" t="s">
        <v>11</v>
      </c>
    </row>
    <row r="534" spans="1:2" x14ac:dyDescent="0.25">
      <c r="A534" s="79" t="s">
        <v>197</v>
      </c>
      <c r="B534" s="79" t="s">
        <v>12</v>
      </c>
    </row>
    <row r="535" spans="1:2" x14ac:dyDescent="0.25">
      <c r="A535" s="79" t="s">
        <v>197</v>
      </c>
      <c r="B535" s="79" t="s">
        <v>13</v>
      </c>
    </row>
    <row r="536" spans="1:2" x14ac:dyDescent="0.25">
      <c r="A536" s="79" t="s">
        <v>197</v>
      </c>
      <c r="B536" s="79" t="s">
        <v>66</v>
      </c>
    </row>
    <row r="537" spans="1:2" x14ac:dyDescent="0.25">
      <c r="A537" s="79" t="s">
        <v>102</v>
      </c>
      <c r="B537" s="79" t="s">
        <v>163</v>
      </c>
    </row>
    <row r="538" spans="1:2" x14ac:dyDescent="0.25">
      <c r="A538" s="79" t="s">
        <v>102</v>
      </c>
      <c r="B538" s="79" t="s">
        <v>164</v>
      </c>
    </row>
    <row r="539" spans="1:2" x14ac:dyDescent="0.25">
      <c r="A539" s="79" t="s">
        <v>102</v>
      </c>
      <c r="B539" s="79" t="s">
        <v>165</v>
      </c>
    </row>
    <row r="540" spans="1:2" x14ac:dyDescent="0.25">
      <c r="A540" s="79" t="s">
        <v>102</v>
      </c>
      <c r="B540" s="79" t="s">
        <v>166</v>
      </c>
    </row>
    <row r="541" spans="1:2" x14ac:dyDescent="0.25">
      <c r="A541" s="79" t="s">
        <v>102</v>
      </c>
      <c r="B541" s="79" t="s">
        <v>96</v>
      </c>
    </row>
    <row r="542" spans="1:2" x14ac:dyDescent="0.25">
      <c r="A542" s="79" t="s">
        <v>102</v>
      </c>
      <c r="B542" s="79" t="s">
        <v>96</v>
      </c>
    </row>
    <row r="543" spans="1:2" x14ac:dyDescent="0.25">
      <c r="A543" s="79" t="s">
        <v>102</v>
      </c>
      <c r="B543" s="79" t="s">
        <v>167</v>
      </c>
    </row>
    <row r="544" spans="1:2" x14ac:dyDescent="0.25">
      <c r="A544" s="79" t="s">
        <v>102</v>
      </c>
      <c r="B544" s="79" t="s">
        <v>168</v>
      </c>
    </row>
    <row r="545" spans="1:2" x14ac:dyDescent="0.25">
      <c r="A545" s="79" t="s">
        <v>102</v>
      </c>
      <c r="B545" s="79" t="s">
        <v>169</v>
      </c>
    </row>
    <row r="546" spans="1:2" x14ac:dyDescent="0.25">
      <c r="A546" s="79" t="s">
        <v>102</v>
      </c>
      <c r="B546" s="79" t="s">
        <v>170</v>
      </c>
    </row>
    <row r="547" spans="1:2" x14ac:dyDescent="0.25">
      <c r="A547" s="79" t="s">
        <v>102</v>
      </c>
      <c r="B547" s="79" t="s">
        <v>171</v>
      </c>
    </row>
    <row r="548" spans="1:2" x14ac:dyDescent="0.25">
      <c r="A548" s="79" t="s">
        <v>102</v>
      </c>
      <c r="B548" s="79" t="s">
        <v>172</v>
      </c>
    </row>
    <row r="549" spans="1:2" x14ac:dyDescent="0.25">
      <c r="A549" s="79" t="s">
        <v>102</v>
      </c>
      <c r="B549" s="79" t="s">
        <v>11</v>
      </c>
    </row>
    <row r="550" spans="1:2" x14ac:dyDescent="0.25">
      <c r="A550" s="79" t="s">
        <v>102</v>
      </c>
      <c r="B550" s="79" t="s">
        <v>12</v>
      </c>
    </row>
    <row r="551" spans="1:2" x14ac:dyDescent="0.25">
      <c r="A551" s="79" t="s">
        <v>102</v>
      </c>
      <c r="B551" s="79" t="s">
        <v>13</v>
      </c>
    </row>
    <row r="552" spans="1:2" x14ac:dyDescent="0.25">
      <c r="A552" s="79" t="s">
        <v>102</v>
      </c>
      <c r="B552" s="79" t="s">
        <v>66</v>
      </c>
    </row>
    <row r="553" spans="1:2" x14ac:dyDescent="0.25">
      <c r="A553" s="79" t="s">
        <v>198</v>
      </c>
      <c r="B553" s="79" t="s">
        <v>6</v>
      </c>
    </row>
    <row r="554" spans="1:2" x14ac:dyDescent="0.25">
      <c r="A554" s="79" t="s">
        <v>198</v>
      </c>
      <c r="B554" s="79" t="s">
        <v>96</v>
      </c>
    </row>
    <row r="555" spans="1:2" x14ac:dyDescent="0.25">
      <c r="A555" s="79" t="s">
        <v>198</v>
      </c>
      <c r="B555" s="79" t="s">
        <v>7</v>
      </c>
    </row>
    <row r="556" spans="1:2" x14ac:dyDescent="0.25">
      <c r="A556" s="79" t="s">
        <v>198</v>
      </c>
      <c r="B556" s="79" t="s">
        <v>77</v>
      </c>
    </row>
    <row r="557" spans="1:2" x14ac:dyDescent="0.25">
      <c r="A557" s="79" t="s">
        <v>198</v>
      </c>
      <c r="B557" s="79" t="s">
        <v>11</v>
      </c>
    </row>
    <row r="558" spans="1:2" x14ac:dyDescent="0.25">
      <c r="A558" s="79" t="s">
        <v>198</v>
      </c>
      <c r="B558" s="79" t="s">
        <v>12</v>
      </c>
    </row>
    <row r="559" spans="1:2" x14ac:dyDescent="0.25">
      <c r="A559" s="79" t="s">
        <v>198</v>
      </c>
      <c r="B559" s="79" t="s">
        <v>13</v>
      </c>
    </row>
    <row r="560" spans="1:2" x14ac:dyDescent="0.25">
      <c r="A560" s="79" t="s">
        <v>198</v>
      </c>
      <c r="B560" s="79" t="s">
        <v>66</v>
      </c>
    </row>
    <row r="561" spans="1:2" x14ac:dyDescent="0.25">
      <c r="A561" s="79" t="s">
        <v>199</v>
      </c>
      <c r="B561" s="79" t="s">
        <v>6</v>
      </c>
    </row>
    <row r="562" spans="1:2" x14ac:dyDescent="0.25">
      <c r="A562" s="79" t="s">
        <v>199</v>
      </c>
      <c r="B562" s="79" t="s">
        <v>7</v>
      </c>
    </row>
    <row r="563" spans="1:2" x14ac:dyDescent="0.25">
      <c r="A563" s="79" t="s">
        <v>199</v>
      </c>
      <c r="B563" s="79" t="s">
        <v>77</v>
      </c>
    </row>
    <row r="564" spans="1:2" x14ac:dyDescent="0.25">
      <c r="A564" s="79" t="s">
        <v>199</v>
      </c>
      <c r="B564" s="79" t="s">
        <v>13</v>
      </c>
    </row>
    <row r="565" spans="1:2" x14ac:dyDescent="0.25">
      <c r="A565" s="79" t="s">
        <v>199</v>
      </c>
      <c r="B565" s="79" t="s">
        <v>11</v>
      </c>
    </row>
    <row r="566" spans="1:2" x14ac:dyDescent="0.25">
      <c r="A566" s="79" t="s">
        <v>199</v>
      </c>
      <c r="B566" s="79" t="s">
        <v>66</v>
      </c>
    </row>
    <row r="567" spans="1:2" x14ac:dyDescent="0.25">
      <c r="A567" s="79" t="s">
        <v>119</v>
      </c>
      <c r="B567" s="79" t="s">
        <v>6</v>
      </c>
    </row>
    <row r="568" spans="1:2" x14ac:dyDescent="0.25">
      <c r="A568" s="79" t="s">
        <v>119</v>
      </c>
      <c r="B568" s="79" t="s">
        <v>60</v>
      </c>
    </row>
    <row r="569" spans="1:2" x14ac:dyDescent="0.25">
      <c r="A569" s="79" t="s">
        <v>119</v>
      </c>
      <c r="B569" s="79" t="s">
        <v>69</v>
      </c>
    </row>
    <row r="570" spans="1:2" x14ac:dyDescent="0.25">
      <c r="A570" s="79" t="s">
        <v>119</v>
      </c>
      <c r="B570" s="79" t="s">
        <v>11</v>
      </c>
    </row>
    <row r="571" spans="1:2" x14ac:dyDescent="0.25">
      <c r="A571" s="79" t="s">
        <v>119</v>
      </c>
      <c r="B571" s="79" t="s">
        <v>13</v>
      </c>
    </row>
    <row r="572" spans="1:2" x14ac:dyDescent="0.25">
      <c r="A572" s="79" t="s">
        <v>119</v>
      </c>
      <c r="B572" s="79" t="s">
        <v>66</v>
      </c>
    </row>
    <row r="573" spans="1:2" x14ac:dyDescent="0.25">
      <c r="A573" s="79" t="s">
        <v>230</v>
      </c>
      <c r="B573" s="79" t="s">
        <v>6</v>
      </c>
    </row>
    <row r="574" spans="1:2" x14ac:dyDescent="0.25">
      <c r="A574" s="79" t="s">
        <v>230</v>
      </c>
      <c r="B574" s="79" t="s">
        <v>60</v>
      </c>
    </row>
    <row r="575" spans="1:2" x14ac:dyDescent="0.25">
      <c r="A575" s="79" t="s">
        <v>230</v>
      </c>
      <c r="B575" s="79" t="s">
        <v>79</v>
      </c>
    </row>
    <row r="576" spans="1:2" x14ac:dyDescent="0.25">
      <c r="A576" s="79" t="s">
        <v>230</v>
      </c>
      <c r="B576" s="79" t="s">
        <v>80</v>
      </c>
    </row>
    <row r="577" spans="1:2" x14ac:dyDescent="0.25">
      <c r="A577" s="79" t="s">
        <v>230</v>
      </c>
      <c r="B577" s="79" t="s">
        <v>10</v>
      </c>
    </row>
    <row r="578" spans="1:2" x14ac:dyDescent="0.25">
      <c r="A578" s="79" t="s">
        <v>230</v>
      </c>
      <c r="B578" s="79" t="s">
        <v>11</v>
      </c>
    </row>
    <row r="579" spans="1:2" x14ac:dyDescent="0.25">
      <c r="A579" s="79" t="s">
        <v>230</v>
      </c>
      <c r="B579" s="79" t="s">
        <v>13</v>
      </c>
    </row>
    <row r="580" spans="1:2" x14ac:dyDescent="0.25">
      <c r="A580" s="79" t="s">
        <v>230</v>
      </c>
      <c r="B580" s="79" t="s">
        <v>63</v>
      </c>
    </row>
    <row r="581" spans="1:2" x14ac:dyDescent="0.25">
      <c r="A581" s="79" t="s">
        <v>230</v>
      </c>
      <c r="B581" s="79" t="s">
        <v>66</v>
      </c>
    </row>
    <row r="582" spans="1:2" x14ac:dyDescent="0.25">
      <c r="A582" s="79" t="s">
        <v>126</v>
      </c>
      <c r="B582" s="79" t="s">
        <v>6</v>
      </c>
    </row>
    <row r="583" spans="1:2" x14ac:dyDescent="0.25">
      <c r="A583" s="79" t="s">
        <v>126</v>
      </c>
      <c r="B583" s="79" t="s">
        <v>60</v>
      </c>
    </row>
    <row r="584" spans="1:2" x14ac:dyDescent="0.25">
      <c r="A584" s="79" t="s">
        <v>126</v>
      </c>
      <c r="B584" s="79" t="s">
        <v>79</v>
      </c>
    </row>
    <row r="585" spans="1:2" x14ac:dyDescent="0.25">
      <c r="A585" s="79" t="s">
        <v>126</v>
      </c>
      <c r="B585" s="79" t="s">
        <v>80</v>
      </c>
    </row>
    <row r="586" spans="1:2" x14ac:dyDescent="0.25">
      <c r="A586" s="79" t="s">
        <v>126</v>
      </c>
      <c r="B586" s="79" t="s">
        <v>10</v>
      </c>
    </row>
    <row r="587" spans="1:2" x14ac:dyDescent="0.25">
      <c r="A587" s="79" t="s">
        <v>126</v>
      </c>
      <c r="B587" s="79" t="s">
        <v>11</v>
      </c>
    </row>
    <row r="588" spans="1:2" x14ac:dyDescent="0.25">
      <c r="A588" s="79" t="s">
        <v>126</v>
      </c>
      <c r="B588" s="79" t="s">
        <v>12</v>
      </c>
    </row>
    <row r="589" spans="1:2" x14ac:dyDescent="0.25">
      <c r="A589" s="79" t="s">
        <v>126</v>
      </c>
      <c r="B589" s="79" t="s">
        <v>13</v>
      </c>
    </row>
    <row r="590" spans="1:2" x14ac:dyDescent="0.25">
      <c r="A590" s="79" t="s">
        <v>126</v>
      </c>
      <c r="B590" s="79" t="s">
        <v>66</v>
      </c>
    </row>
  </sheetData>
  <sheetProtection algorithmName="SHA-512" hashValue="9E6QDrncs/qINKiaUs4wTS9JR4Tmr5MxxDP24Lwpbf7u3Nt3mEGSGWDHbtKuVqYSY4K2hGNkppWR2ad3cA9miA==" saltValue="f5HlsZrs2N/FGAV5ZFPYU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1:M37"/>
  <sheetViews>
    <sheetView showGridLines="0" tabSelected="1" view="pageBreakPreview" zoomScale="60" zoomScaleNormal="100" workbookViewId="0">
      <selection activeCell="G11" sqref="G11"/>
    </sheetView>
  </sheetViews>
  <sheetFormatPr defaultRowHeight="15" x14ac:dyDescent="0.25"/>
  <cols>
    <col min="1" max="1" width="10.28515625" customWidth="1"/>
    <col min="2" max="2" width="61.28515625" customWidth="1"/>
    <col min="3" max="3" width="68" customWidth="1"/>
    <col min="4" max="4" width="12.5703125" customWidth="1"/>
    <col min="5" max="5" width="11.7109375" hidden="1" customWidth="1"/>
    <col min="6" max="6" width="11" hidden="1" customWidth="1"/>
    <col min="7" max="7" width="12.5703125" customWidth="1"/>
    <col min="8" max="8" width="9" customWidth="1"/>
    <col min="9" max="9" width="1.85546875" customWidth="1"/>
  </cols>
  <sheetData>
    <row r="11" spans="1:13" x14ac:dyDescent="0.25">
      <c r="A11" s="12" t="s">
        <v>4</v>
      </c>
      <c r="B11" s="3"/>
      <c r="C11" s="12"/>
      <c r="D11" s="70"/>
      <c r="E11" s="70"/>
      <c r="F11" s="70"/>
      <c r="G11" s="70"/>
      <c r="H11" s="70"/>
      <c r="I11" s="70"/>
      <c r="J11" s="70"/>
      <c r="K11" s="70"/>
      <c r="L11" s="70"/>
      <c r="M11" s="70"/>
    </row>
    <row r="12" spans="1:13" x14ac:dyDescent="0.25">
      <c r="A12" s="3"/>
      <c r="B12" s="3"/>
      <c r="C12" s="3"/>
      <c r="D12" s="70"/>
      <c r="E12" s="70"/>
      <c r="F12" s="70"/>
      <c r="G12" s="70"/>
      <c r="H12" s="70"/>
      <c r="I12" s="70"/>
      <c r="J12" s="70"/>
      <c r="K12" s="70"/>
      <c r="L12" s="70"/>
      <c r="M12" s="70"/>
    </row>
    <row r="13" spans="1:13" x14ac:dyDescent="0.25">
      <c r="A13" s="3"/>
      <c r="B13" s="3" t="s">
        <v>1</v>
      </c>
      <c r="C13" s="8"/>
      <c r="D13" s="70"/>
      <c r="E13" s="70"/>
      <c r="F13" s="70"/>
      <c r="G13" s="70"/>
      <c r="H13" s="70"/>
      <c r="I13" s="70"/>
      <c r="J13" s="70"/>
      <c r="K13" s="70"/>
      <c r="L13" s="70"/>
      <c r="M13" s="70"/>
    </row>
    <row r="14" spans="1:13" x14ac:dyDescent="0.25">
      <c r="A14" s="3"/>
      <c r="B14" s="3" t="s">
        <v>3</v>
      </c>
      <c r="C14" s="14"/>
      <c r="D14" s="70"/>
      <c r="E14" s="70"/>
      <c r="F14" s="70"/>
      <c r="G14" s="70"/>
      <c r="H14" s="70"/>
      <c r="I14" s="70"/>
      <c r="J14" s="70"/>
      <c r="K14" s="70"/>
      <c r="L14" s="70"/>
      <c r="M14" s="70"/>
    </row>
    <row r="15" spans="1:13" ht="15.75" thickBot="1" x14ac:dyDescent="0.3">
      <c r="A15" s="3"/>
      <c r="B15" s="105"/>
      <c r="C15" s="105"/>
      <c r="D15" s="70"/>
      <c r="E15" s="70"/>
      <c r="F15" s="70"/>
      <c r="G15" s="70"/>
      <c r="H15" s="70"/>
      <c r="I15" s="70"/>
      <c r="J15" s="70"/>
      <c r="K15" s="70"/>
      <c r="L15" s="70"/>
      <c r="M15" s="70"/>
    </row>
    <row r="16" spans="1:13" ht="16.5" thickTop="1" thickBot="1" x14ac:dyDescent="0.3">
      <c r="A16" s="3"/>
      <c r="B16" s="92" t="s">
        <v>59</v>
      </c>
      <c r="C16" s="90" t="s">
        <v>117</v>
      </c>
      <c r="D16" s="70"/>
      <c r="E16" s="70"/>
      <c r="F16" s="70"/>
      <c r="G16" s="70"/>
      <c r="H16" s="70"/>
      <c r="I16" s="70"/>
      <c r="J16" s="70"/>
      <c r="K16" s="70"/>
      <c r="L16" s="70"/>
      <c r="M16" s="70"/>
    </row>
    <row r="17" spans="1:13" x14ac:dyDescent="0.25">
      <c r="A17" s="3"/>
      <c r="B17" s="70"/>
      <c r="C17" s="106" t="s">
        <v>150</v>
      </c>
      <c r="D17" s="107"/>
      <c r="E17" s="107"/>
      <c r="F17" s="70"/>
      <c r="G17" s="70"/>
      <c r="H17" s="70"/>
      <c r="I17" s="70"/>
      <c r="J17" s="70"/>
      <c r="K17" s="70"/>
      <c r="L17" s="70"/>
      <c r="M17" s="70"/>
    </row>
    <row r="18" spans="1:13" ht="30" customHeight="1" thickBot="1" x14ac:dyDescent="0.3">
      <c r="A18" s="70"/>
      <c r="B18" s="70"/>
      <c r="C18" s="70"/>
      <c r="D18" s="108" t="s">
        <v>214</v>
      </c>
      <c r="E18" s="108" t="s">
        <v>213</v>
      </c>
      <c r="F18" s="138" t="s">
        <v>234</v>
      </c>
      <c r="G18" s="138"/>
      <c r="H18" s="70"/>
      <c r="I18" s="70"/>
      <c r="J18" s="70"/>
      <c r="K18" s="70"/>
      <c r="L18" s="70"/>
      <c r="M18" s="70"/>
    </row>
    <row r="19" spans="1:13" ht="16.5" thickTop="1" thickBot="1" x14ac:dyDescent="0.3">
      <c r="A19" s="70"/>
      <c r="B19" s="137"/>
      <c r="C19" s="103" t="s">
        <v>233</v>
      </c>
      <c r="D19" s="90"/>
      <c r="E19" s="90" t="s">
        <v>215</v>
      </c>
      <c r="F19" s="90"/>
      <c r="G19" s="70"/>
      <c r="H19" s="70"/>
      <c r="I19" s="70"/>
      <c r="J19" s="70"/>
      <c r="K19" s="70"/>
      <c r="L19" s="70"/>
      <c r="M19" s="70"/>
    </row>
    <row r="20" spans="1:13" ht="16.5" thickTop="1" thickBot="1" x14ac:dyDescent="0.3">
      <c r="A20" s="70"/>
      <c r="B20" s="137"/>
      <c r="C20" s="78">
        <v>2016</v>
      </c>
      <c r="D20" s="90"/>
      <c r="E20" s="90" t="s">
        <v>215</v>
      </c>
      <c r="F20" s="70"/>
      <c r="G20" s="70"/>
      <c r="H20" s="70"/>
      <c r="I20" s="70"/>
      <c r="J20" s="70"/>
      <c r="K20" s="70"/>
      <c r="L20" s="70"/>
      <c r="M20" s="70"/>
    </row>
    <row r="21" spans="1:13" ht="16.5" thickTop="1" thickBot="1" x14ac:dyDescent="0.3">
      <c r="A21" s="70"/>
      <c r="B21" s="70"/>
      <c r="C21" s="78">
        <v>2017</v>
      </c>
      <c r="D21" s="90"/>
      <c r="E21" s="90" t="s">
        <v>215</v>
      </c>
      <c r="F21" s="70"/>
      <c r="G21" s="70"/>
      <c r="H21" s="70"/>
      <c r="I21" s="70"/>
      <c r="J21" s="70"/>
      <c r="K21" s="70"/>
      <c r="L21" s="70"/>
      <c r="M21" s="70"/>
    </row>
    <row r="22" spans="1:13" ht="16.5" thickTop="1" thickBot="1" x14ac:dyDescent="0.3">
      <c r="A22" s="70"/>
      <c r="B22" s="70"/>
      <c r="C22" s="78">
        <v>2018</v>
      </c>
      <c r="D22" s="90"/>
      <c r="E22" s="90" t="s">
        <v>215</v>
      </c>
      <c r="F22" s="70"/>
      <c r="G22" s="70"/>
      <c r="H22" s="70"/>
      <c r="I22" s="70"/>
      <c r="J22" s="70"/>
      <c r="K22" s="70"/>
      <c r="L22" s="70"/>
      <c r="M22" s="70"/>
    </row>
    <row r="23" spans="1:13" ht="16.5" thickTop="1" thickBot="1" x14ac:dyDescent="0.3">
      <c r="A23" s="70"/>
      <c r="B23" s="70"/>
      <c r="C23" s="78">
        <v>2019</v>
      </c>
      <c r="D23" s="90" t="s">
        <v>215</v>
      </c>
      <c r="E23" s="90" t="s">
        <v>215</v>
      </c>
      <c r="F23" s="70"/>
      <c r="G23" s="70"/>
      <c r="H23" s="70"/>
      <c r="I23" s="70"/>
      <c r="J23" s="70"/>
      <c r="K23" s="70"/>
      <c r="L23" s="70"/>
      <c r="M23" s="70"/>
    </row>
    <row r="24" spans="1:13" ht="16.5" thickTop="1" thickBot="1" x14ac:dyDescent="0.3">
      <c r="A24" s="70"/>
      <c r="B24" s="70"/>
      <c r="C24" s="78">
        <v>2020</v>
      </c>
      <c r="D24" s="118" t="s">
        <v>153</v>
      </c>
      <c r="E24" s="118" t="s">
        <v>153</v>
      </c>
      <c r="F24" s="70"/>
      <c r="G24" s="70"/>
      <c r="H24" s="70"/>
      <c r="I24" s="70"/>
      <c r="J24" s="70"/>
      <c r="K24" s="70"/>
      <c r="L24" s="70"/>
      <c r="M24" s="70"/>
    </row>
    <row r="25" spans="1:13" x14ac:dyDescent="0.25">
      <c r="A25" s="70"/>
      <c r="B25" s="70"/>
      <c r="C25" s="70"/>
      <c r="D25" s="70" t="s">
        <v>239</v>
      </c>
      <c r="E25" s="70"/>
      <c r="F25" s="70"/>
      <c r="G25" s="70"/>
      <c r="H25" s="70"/>
      <c r="I25" s="70"/>
      <c r="J25" s="70"/>
      <c r="K25" s="70"/>
      <c r="L25" s="70"/>
      <c r="M25" s="70"/>
    </row>
    <row r="26" spans="1:13" x14ac:dyDescent="0.25">
      <c r="A26" s="70"/>
      <c r="B26" s="70"/>
      <c r="C26" s="70"/>
      <c r="D26" s="70"/>
      <c r="E26" s="70"/>
      <c r="F26" s="70"/>
      <c r="G26" s="70"/>
      <c r="H26" s="70"/>
      <c r="I26" s="70"/>
      <c r="J26" s="70"/>
      <c r="K26" s="70"/>
      <c r="L26" s="70"/>
      <c r="M26" s="70"/>
    </row>
    <row r="27" spans="1:13" x14ac:dyDescent="0.25">
      <c r="A27" s="70"/>
      <c r="B27" s="70"/>
      <c r="C27" s="70"/>
      <c r="D27" s="70"/>
      <c r="E27" s="70"/>
      <c r="F27" s="70"/>
      <c r="G27" s="70"/>
      <c r="H27" s="70"/>
      <c r="I27" s="70"/>
      <c r="J27" s="70"/>
      <c r="K27" s="70"/>
      <c r="L27" s="70"/>
      <c r="M27" s="70"/>
    </row>
    <row r="28" spans="1:13" x14ac:dyDescent="0.25">
      <c r="A28" s="70"/>
      <c r="B28" s="70"/>
      <c r="C28" s="70"/>
      <c r="D28" s="70"/>
      <c r="E28" s="70"/>
      <c r="F28" s="70"/>
      <c r="G28" s="70"/>
      <c r="H28" s="70"/>
      <c r="I28" s="70"/>
      <c r="J28" s="70"/>
      <c r="K28" s="70"/>
      <c r="L28" s="70"/>
      <c r="M28" s="70"/>
    </row>
    <row r="29" spans="1:13" x14ac:dyDescent="0.25">
      <c r="A29" s="70"/>
      <c r="B29" s="70"/>
      <c r="C29" s="70"/>
      <c r="D29" s="70"/>
      <c r="E29" s="70"/>
      <c r="F29" s="70"/>
      <c r="G29" s="70"/>
      <c r="H29" s="70"/>
      <c r="I29" s="70"/>
      <c r="J29" s="70"/>
      <c r="K29" s="70"/>
      <c r="L29" s="70"/>
      <c r="M29" s="70"/>
    </row>
    <row r="30" spans="1:13" x14ac:dyDescent="0.25">
      <c r="A30" s="78" t="s">
        <v>151</v>
      </c>
      <c r="B30" s="70"/>
      <c r="C30" s="70"/>
      <c r="D30" s="70"/>
      <c r="E30" s="70"/>
      <c r="F30" s="70"/>
      <c r="G30" s="70"/>
      <c r="H30" s="70"/>
      <c r="I30" s="70"/>
      <c r="J30" s="70"/>
      <c r="K30" s="70"/>
      <c r="L30" s="70"/>
      <c r="M30" s="70"/>
    </row>
    <row r="31" spans="1:13" x14ac:dyDescent="0.25">
      <c r="A31" s="70"/>
      <c r="B31" s="70"/>
      <c r="C31" s="70"/>
      <c r="D31" s="70"/>
      <c r="E31" s="70"/>
      <c r="F31" s="70"/>
      <c r="G31" s="70"/>
      <c r="H31" s="70"/>
      <c r="I31" s="70"/>
      <c r="J31" s="70"/>
      <c r="K31" s="70"/>
      <c r="L31" s="70"/>
      <c r="M31" s="70"/>
    </row>
    <row r="32" spans="1:13" x14ac:dyDescent="0.25">
      <c r="A32" s="70"/>
      <c r="B32" s="70"/>
      <c r="C32" s="70"/>
      <c r="D32" s="70"/>
      <c r="E32" s="70"/>
      <c r="F32" s="70"/>
      <c r="G32" s="70"/>
      <c r="H32" s="70"/>
      <c r="I32" s="70"/>
      <c r="J32" s="70"/>
      <c r="K32" s="70"/>
      <c r="L32" s="70"/>
      <c r="M32" s="70"/>
    </row>
    <row r="37" spans="1:1" x14ac:dyDescent="0.25">
      <c r="A37" s="91"/>
    </row>
  </sheetData>
  <sheetProtection algorithmName="SHA-512" hashValue="1z5AD5GPWsk7haJbUucph04MEJCERWkV15mfOPqpDvAg/5ErHrYw3N0g4YKU8Cyro5gcYVQijx6Ds8kEGE/Jcw==" saltValue="Mf03bxaAFzaTt+DzyfGVLg==" spinCount="100000" sheet="1" objects="1" scenarios="1"/>
  <mergeCells count="2">
    <mergeCell ref="B19:B20"/>
    <mergeCell ref="F18:G18"/>
  </mergeCells>
  <dataValidations count="3">
    <dataValidation type="list" allowBlank="1" showInputMessage="1" showErrorMessage="1" sqref="C16" xr:uid="{00000000-0002-0000-0100-000000000000}">
      <formula1>ListOfLDC</formula1>
    </dataValidation>
    <dataValidation type="list" allowBlank="1" showInputMessage="1" showErrorMessage="1" sqref="D19:E23" xr:uid="{00000000-0002-0000-0100-000001000000}">
      <formula1>"Yes,No"</formula1>
    </dataValidation>
    <dataValidation type="list" allowBlank="1" showInputMessage="1" showErrorMessage="1" sqref="F19" xr:uid="{00000000-0002-0000-0100-000002000000}">
      <formula1>"1,2,3,4"</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73"/>
  <sheetViews>
    <sheetView workbookViewId="0">
      <selection activeCell="B1" sqref="B1:B1048576"/>
    </sheetView>
  </sheetViews>
  <sheetFormatPr defaultRowHeight="15" x14ac:dyDescent="0.25"/>
  <cols>
    <col min="1" max="1" width="68.28515625" bestFit="1" customWidth="1"/>
  </cols>
  <sheetData>
    <row r="2" spans="1:1" x14ac:dyDescent="0.25">
      <c r="A2" s="79" t="s">
        <v>176</v>
      </c>
    </row>
    <row r="3" spans="1:1" x14ac:dyDescent="0.25">
      <c r="A3" s="79" t="s">
        <v>177</v>
      </c>
    </row>
    <row r="4" spans="1:1" x14ac:dyDescent="0.25">
      <c r="A4" s="79" t="s">
        <v>178</v>
      </c>
    </row>
    <row r="5" spans="1:1" x14ac:dyDescent="0.25">
      <c r="A5" s="79" t="s">
        <v>179</v>
      </c>
    </row>
    <row r="6" spans="1:1" x14ac:dyDescent="0.25">
      <c r="A6" s="79" t="s">
        <v>208</v>
      </c>
    </row>
    <row r="7" spans="1:1" x14ac:dyDescent="0.25">
      <c r="A7" s="79" t="s">
        <v>72</v>
      </c>
    </row>
    <row r="8" spans="1:1" x14ac:dyDescent="0.25">
      <c r="A8" s="79" t="s">
        <v>76</v>
      </c>
    </row>
    <row r="9" spans="1:1" x14ac:dyDescent="0.25">
      <c r="A9" s="79" t="s">
        <v>78</v>
      </c>
    </row>
    <row r="10" spans="1:1" x14ac:dyDescent="0.25">
      <c r="A10" s="79" t="s">
        <v>81</v>
      </c>
    </row>
    <row r="11" spans="1:1" x14ac:dyDescent="0.25">
      <c r="A11" s="79" t="s">
        <v>82</v>
      </c>
    </row>
    <row r="12" spans="1:1" x14ac:dyDescent="0.25">
      <c r="A12" s="79" t="s">
        <v>83</v>
      </c>
    </row>
    <row r="13" spans="1:1" x14ac:dyDescent="0.25">
      <c r="A13" s="79" t="s">
        <v>84</v>
      </c>
    </row>
    <row r="14" spans="1:1" x14ac:dyDescent="0.25">
      <c r="A14" s="79" t="s">
        <v>197</v>
      </c>
    </row>
    <row r="15" spans="1:1" x14ac:dyDescent="0.25">
      <c r="A15" s="79" t="s">
        <v>174</v>
      </c>
    </row>
    <row r="16" spans="1:1" x14ac:dyDescent="0.25">
      <c r="A16" s="79" t="s">
        <v>87</v>
      </c>
    </row>
    <row r="17" spans="1:1" x14ac:dyDescent="0.25">
      <c r="A17" s="79" t="s">
        <v>209</v>
      </c>
    </row>
    <row r="18" spans="1:1" x14ac:dyDescent="0.25">
      <c r="A18" s="79" t="s">
        <v>210</v>
      </c>
    </row>
    <row r="19" spans="1:1" x14ac:dyDescent="0.25">
      <c r="A19" s="79" t="s">
        <v>230</v>
      </c>
    </row>
    <row r="20" spans="1:1" x14ac:dyDescent="0.25">
      <c r="A20" s="79" t="s">
        <v>192</v>
      </c>
    </row>
    <row r="21" spans="1:1" x14ac:dyDescent="0.25">
      <c r="A21" s="79" t="s">
        <v>173</v>
      </c>
    </row>
    <row r="22" spans="1:1" x14ac:dyDescent="0.25">
      <c r="A22" s="79" t="s">
        <v>188</v>
      </c>
    </row>
    <row r="23" spans="1:1" x14ac:dyDescent="0.25">
      <c r="A23" s="79" t="s">
        <v>180</v>
      </c>
    </row>
    <row r="24" spans="1:1" x14ac:dyDescent="0.25">
      <c r="A24" s="79" t="s">
        <v>190</v>
      </c>
    </row>
    <row r="25" spans="1:1" x14ac:dyDescent="0.25">
      <c r="A25" s="79" t="s">
        <v>191</v>
      </c>
    </row>
    <row r="26" spans="1:1" x14ac:dyDescent="0.25">
      <c r="A26" s="79" t="s">
        <v>181</v>
      </c>
    </row>
    <row r="27" spans="1:1" x14ac:dyDescent="0.25">
      <c r="A27" s="79" t="s">
        <v>92</v>
      </c>
    </row>
    <row r="28" spans="1:1" x14ac:dyDescent="0.25">
      <c r="A28" s="79" t="s">
        <v>93</v>
      </c>
    </row>
    <row r="29" spans="1:1" x14ac:dyDescent="0.25">
      <c r="A29" s="79" t="s">
        <v>94</v>
      </c>
    </row>
    <row r="30" spans="1:1" x14ac:dyDescent="0.25">
      <c r="A30" s="79" t="s">
        <v>95</v>
      </c>
    </row>
    <row r="31" spans="1:1" x14ac:dyDescent="0.25">
      <c r="A31" s="79" t="s">
        <v>98</v>
      </c>
    </row>
    <row r="32" spans="1:1" x14ac:dyDescent="0.25">
      <c r="A32" s="79" t="s">
        <v>189</v>
      </c>
    </row>
    <row r="33" spans="1:1" x14ac:dyDescent="0.25">
      <c r="A33" s="79" t="s">
        <v>199</v>
      </c>
    </row>
    <row r="34" spans="1:1" x14ac:dyDescent="0.25">
      <c r="A34" s="79" t="s">
        <v>101</v>
      </c>
    </row>
    <row r="35" spans="1:1" x14ac:dyDescent="0.25">
      <c r="A35" s="79" t="s">
        <v>102</v>
      </c>
    </row>
    <row r="36" spans="1:1" x14ac:dyDescent="0.25">
      <c r="A36" s="79" t="s">
        <v>182</v>
      </c>
    </row>
    <row r="37" spans="1:1" x14ac:dyDescent="0.25">
      <c r="A37" s="79" t="s">
        <v>183</v>
      </c>
    </row>
    <row r="38" spans="1:1" x14ac:dyDescent="0.25">
      <c r="A38" s="79" t="s">
        <v>184</v>
      </c>
    </row>
    <row r="39" spans="1:1" x14ac:dyDescent="0.25">
      <c r="A39" s="79" t="s">
        <v>211</v>
      </c>
    </row>
    <row r="40" spans="1:1" x14ac:dyDescent="0.25">
      <c r="A40" s="79" t="s">
        <v>105</v>
      </c>
    </row>
    <row r="41" spans="1:1" x14ac:dyDescent="0.25">
      <c r="A41" s="79" t="s">
        <v>110</v>
      </c>
    </row>
    <row r="42" spans="1:1" x14ac:dyDescent="0.25">
      <c r="A42" s="79" t="s">
        <v>111</v>
      </c>
    </row>
    <row r="43" spans="1:1" x14ac:dyDescent="0.25">
      <c r="A43" s="79" t="s">
        <v>112</v>
      </c>
    </row>
    <row r="44" spans="1:1" x14ac:dyDescent="0.25">
      <c r="A44" s="79" t="s">
        <v>113</v>
      </c>
    </row>
    <row r="45" spans="1:1" x14ac:dyDescent="0.25">
      <c r="A45" s="79" t="s">
        <v>114</v>
      </c>
    </row>
    <row r="46" spans="1:1" x14ac:dyDescent="0.25">
      <c r="A46" s="79" t="s">
        <v>114</v>
      </c>
    </row>
    <row r="47" spans="1:1" x14ac:dyDescent="0.25">
      <c r="A47" s="79" t="s">
        <v>115</v>
      </c>
    </row>
    <row r="48" spans="1:1" x14ac:dyDescent="0.25">
      <c r="A48" s="79" t="s">
        <v>117</v>
      </c>
    </row>
    <row r="49" spans="1:1" x14ac:dyDescent="0.25">
      <c r="A49" s="79" t="s">
        <v>194</v>
      </c>
    </row>
    <row r="50" spans="1:1" x14ac:dyDescent="0.25">
      <c r="A50" s="79" t="s">
        <v>195</v>
      </c>
    </row>
    <row r="51" spans="1:1" x14ac:dyDescent="0.25">
      <c r="A51" s="79" t="s">
        <v>118</v>
      </c>
    </row>
    <row r="52" spans="1:1" x14ac:dyDescent="0.25">
      <c r="A52" s="79" t="s">
        <v>119</v>
      </c>
    </row>
    <row r="53" spans="1:1" x14ac:dyDescent="0.25">
      <c r="A53" s="79" t="s">
        <v>120</v>
      </c>
    </row>
    <row r="54" spans="1:1" x14ac:dyDescent="0.25">
      <c r="A54" s="79" t="s">
        <v>121</v>
      </c>
    </row>
    <row r="55" spans="1:1" x14ac:dyDescent="0.25">
      <c r="A55" s="79" t="s">
        <v>122</v>
      </c>
    </row>
    <row r="56" spans="1:1" x14ac:dyDescent="0.25">
      <c r="A56" s="79" t="s">
        <v>124</v>
      </c>
    </row>
    <row r="57" spans="1:1" x14ac:dyDescent="0.25">
      <c r="A57" s="79" t="s">
        <v>125</v>
      </c>
    </row>
    <row r="58" spans="1:1" x14ac:dyDescent="0.25">
      <c r="A58" s="79" t="s">
        <v>126</v>
      </c>
    </row>
    <row r="59" spans="1:1" x14ac:dyDescent="0.25">
      <c r="A59" s="79" t="s">
        <v>127</v>
      </c>
    </row>
    <row r="60" spans="1:1" x14ac:dyDescent="0.25">
      <c r="A60" s="79" t="s">
        <v>128</v>
      </c>
    </row>
    <row r="61" spans="1:1" x14ac:dyDescent="0.25">
      <c r="A61" s="79" t="s">
        <v>196</v>
      </c>
    </row>
    <row r="62" spans="1:1" x14ac:dyDescent="0.25">
      <c r="A62" s="79" t="s">
        <v>129</v>
      </c>
    </row>
    <row r="63" spans="1:1" x14ac:dyDescent="0.25">
      <c r="A63" s="79" t="s">
        <v>130</v>
      </c>
    </row>
    <row r="64" spans="1:1" x14ac:dyDescent="0.25">
      <c r="A64" s="79" t="s">
        <v>186</v>
      </c>
    </row>
    <row r="65" spans="1:1" x14ac:dyDescent="0.25">
      <c r="A65" s="79" t="s">
        <v>185</v>
      </c>
    </row>
    <row r="66" spans="1:1" x14ac:dyDescent="0.25">
      <c r="A66" s="79" t="s">
        <v>187</v>
      </c>
    </row>
    <row r="67" spans="1:1" x14ac:dyDescent="0.25">
      <c r="A67" s="79" t="s">
        <v>132</v>
      </c>
    </row>
    <row r="68" spans="1:1" x14ac:dyDescent="0.25">
      <c r="A68" s="79" t="s">
        <v>135</v>
      </c>
    </row>
    <row r="69" spans="1:1" x14ac:dyDescent="0.25">
      <c r="A69" s="79" t="s">
        <v>138</v>
      </c>
    </row>
    <row r="70" spans="1:1" x14ac:dyDescent="0.25">
      <c r="A70" s="79" t="s">
        <v>139</v>
      </c>
    </row>
    <row r="71" spans="1:1" x14ac:dyDescent="0.25">
      <c r="A71" s="79" t="s">
        <v>140</v>
      </c>
    </row>
    <row r="72" spans="1:1" x14ac:dyDescent="0.25">
      <c r="A72" s="79" t="s">
        <v>141</v>
      </c>
    </row>
    <row r="73" spans="1:1" x14ac:dyDescent="0.25">
      <c r="A73" s="79" t="s">
        <v>142</v>
      </c>
    </row>
  </sheetData>
  <sheetProtection algorithmName="SHA-512" hashValue="IWTnVHNMGx2ZY5gfNLpvTMNatmpRaAzBX3ZDnv54zAZ8wytlgUblMYx33uBM3w7JwD9Eeh/vEln7xIYwuNeAUg==" saltValue="2PkI/4PqiXltDK7fNGjFxA==" spinCount="100000" sheet="1" objects="1" scenarios="1"/>
  <autoFilter ref="A1:A73" xr:uid="{0231DB20-64FE-4846-9A2C-7DA26EAC9E4C}"/>
  <sortState xmlns:xlrd2="http://schemas.microsoft.com/office/spreadsheetml/2017/richdata2" ref="A2:A74">
    <sortCondition ref="A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1:X115"/>
  <sheetViews>
    <sheetView zoomScaleNormal="100" zoomScaleSheetLayoutView="100" workbookViewId="0">
      <selection activeCell="D19" sqref="B19:D20"/>
    </sheetView>
  </sheetViews>
  <sheetFormatPr defaultColWidth="9" defaultRowHeight="14.25" x14ac:dyDescent="0.2"/>
  <cols>
    <col min="1" max="1" width="10.28515625" style="1" customWidth="1"/>
    <col min="2" max="2" width="84" style="1" customWidth="1"/>
    <col min="3" max="3" width="13.5703125" style="1" customWidth="1"/>
    <col min="4" max="4" width="23" style="1" customWidth="1"/>
    <col min="5" max="7" width="23.28515625" style="1" customWidth="1"/>
    <col min="8" max="8" width="22.7109375" style="1" bestFit="1" customWidth="1"/>
    <col min="9" max="9" width="21.28515625" style="1" customWidth="1"/>
    <col min="10" max="10" width="22.7109375" style="1" bestFit="1" customWidth="1"/>
    <col min="11" max="11" width="18" style="1" customWidth="1"/>
    <col min="12" max="12" width="19" style="1" bestFit="1" customWidth="1"/>
    <col min="13" max="13" width="15" style="1" bestFit="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 style="1"/>
  </cols>
  <sheetData>
    <row r="11" spans="1:24" ht="15" x14ac:dyDescent="0.25">
      <c r="A11" s="12" t="s">
        <v>4</v>
      </c>
      <c r="B11" s="3"/>
      <c r="C11" s="12"/>
    </row>
    <row r="12" spans="1:24" x14ac:dyDescent="0.2">
      <c r="A12" s="3"/>
      <c r="B12" s="3"/>
      <c r="C12" s="3"/>
    </row>
    <row r="13" spans="1:24" ht="15" x14ac:dyDescent="0.2">
      <c r="A13" s="3"/>
      <c r="B13" s="3" t="s">
        <v>1</v>
      </c>
      <c r="C13" s="8"/>
      <c r="D13" s="3"/>
      <c r="E13" s="3"/>
      <c r="F13" s="3"/>
      <c r="X13" s="1">
        <v>2014</v>
      </c>
    </row>
    <row r="14" spans="1:24" ht="15" x14ac:dyDescent="0.2">
      <c r="A14" s="3"/>
      <c r="B14" s="3" t="s">
        <v>3</v>
      </c>
      <c r="C14" s="14"/>
      <c r="D14" s="3"/>
      <c r="E14" s="3"/>
      <c r="F14" s="3"/>
    </row>
    <row r="15" spans="1:24" ht="15" x14ac:dyDescent="0.2">
      <c r="A15" s="3"/>
      <c r="B15" s="5"/>
      <c r="C15" s="5"/>
      <c r="D15" s="3"/>
      <c r="E15" s="3"/>
      <c r="F15" s="3"/>
      <c r="X15" s="1">
        <v>2015</v>
      </c>
    </row>
    <row r="16" spans="1:24" ht="15" x14ac:dyDescent="0.2">
      <c r="A16" s="3" t="s">
        <v>31</v>
      </c>
      <c r="B16" s="5" t="s">
        <v>54</v>
      </c>
      <c r="C16" s="65">
        <v>2016</v>
      </c>
      <c r="D16" s="3"/>
      <c r="E16" s="3"/>
      <c r="F16" s="3"/>
      <c r="X16" s="1">
        <v>2016</v>
      </c>
    </row>
    <row r="17" spans="1:21" ht="15" x14ac:dyDescent="0.2">
      <c r="A17" s="3"/>
      <c r="B17" s="5"/>
      <c r="C17" s="5"/>
      <c r="D17" s="3"/>
      <c r="E17" s="3"/>
      <c r="F17" s="3"/>
    </row>
    <row r="18" spans="1:21" ht="90" x14ac:dyDescent="0.2">
      <c r="A18" s="3"/>
      <c r="B18" s="64" t="s">
        <v>41</v>
      </c>
      <c r="C18" s="65"/>
      <c r="D18" s="20" t="s">
        <v>39</v>
      </c>
      <c r="E18" s="20" t="s">
        <v>40</v>
      </c>
      <c r="F18" s="23" t="s">
        <v>51</v>
      </c>
      <c r="G18" s="20" t="s">
        <v>38</v>
      </c>
      <c r="H18" s="20" t="s">
        <v>42</v>
      </c>
      <c r="I18" s="67" t="s">
        <v>44</v>
      </c>
      <c r="J18" s="23" t="s">
        <v>50</v>
      </c>
      <c r="K18" s="20" t="s">
        <v>46</v>
      </c>
    </row>
    <row r="19" spans="1:21" ht="15" x14ac:dyDescent="0.25">
      <c r="A19" s="3"/>
      <c r="B19" s="30" t="s">
        <v>23</v>
      </c>
      <c r="C19" s="30"/>
      <c r="D19" s="63">
        <v>950000</v>
      </c>
      <c r="E19" s="63">
        <v>50000</v>
      </c>
      <c r="F19" s="40">
        <f>SUM(D19:E19)</f>
        <v>1000000</v>
      </c>
      <c r="G19" s="62">
        <v>900000</v>
      </c>
      <c r="H19" s="68">
        <f>F19-G19</f>
        <v>100000</v>
      </c>
      <c r="I19" s="62">
        <v>5000</v>
      </c>
      <c r="J19" s="59">
        <f>H19+I19</f>
        <v>105000</v>
      </c>
      <c r="K19" s="60">
        <f>H19/F19</f>
        <v>0.1</v>
      </c>
      <c r="L19" s="16" t="str">
        <f>IF(AND(K19&lt;0.1,K19&gt;-0.1),"","Calculated differences of greater than + or - 10% require further analysis")</f>
        <v>Calculated differences of greater than + or - 10% require further analysis</v>
      </c>
    </row>
    <row r="20" spans="1:21" ht="15" x14ac:dyDescent="0.25">
      <c r="A20" s="3"/>
      <c r="B20" s="30" t="s">
        <v>24</v>
      </c>
      <c r="C20" s="30"/>
      <c r="D20" s="63">
        <v>85000</v>
      </c>
      <c r="E20" s="63">
        <v>15000</v>
      </c>
      <c r="F20" s="40">
        <v>100000</v>
      </c>
      <c r="G20" s="62">
        <v>87000</v>
      </c>
      <c r="H20" s="68">
        <f>F20-G20</f>
        <v>13000</v>
      </c>
      <c r="I20" s="62">
        <v>2000</v>
      </c>
      <c r="J20" s="59">
        <f>H20+I20</f>
        <v>15000</v>
      </c>
      <c r="K20" s="60">
        <f>H20/F20</f>
        <v>0.13</v>
      </c>
      <c r="L20" s="16" t="str">
        <f>IF(AND(K20&lt;0.1,K20&gt;-0.1),"","Calculated differences of greater than + or - 10% require further analysis")</f>
        <v>Calculated differences of greater than + or - 10% require further analysis</v>
      </c>
    </row>
    <row r="21" spans="1:21" ht="15" x14ac:dyDescent="0.25">
      <c r="A21" s="3"/>
      <c r="B21" s="30" t="s">
        <v>37</v>
      </c>
      <c r="C21" s="30"/>
      <c r="D21" s="61">
        <f t="shared" ref="D21:J21" si="0">SUM(D19:D20)</f>
        <v>1035000</v>
      </c>
      <c r="E21" s="61">
        <f t="shared" si="0"/>
        <v>65000</v>
      </c>
      <c r="F21" s="40">
        <f t="shared" si="0"/>
        <v>1100000</v>
      </c>
      <c r="G21" s="61">
        <f t="shared" si="0"/>
        <v>987000</v>
      </c>
      <c r="H21" s="61">
        <f t="shared" si="0"/>
        <v>113000</v>
      </c>
      <c r="I21" s="66">
        <f t="shared" si="0"/>
        <v>7000</v>
      </c>
      <c r="J21" s="59">
        <f t="shared" si="0"/>
        <v>120000</v>
      </c>
      <c r="K21" s="60">
        <f>H21/F21</f>
        <v>0.10272727272727272</v>
      </c>
      <c r="L21" s="16" t="str">
        <f>IF(AND(K21&lt;0.1,K21&gt;-0.1),"","Calculated differences of greater than + or - 10% require further analysis")</f>
        <v>Calculated differences of greater than + or - 10% require further analysis</v>
      </c>
    </row>
    <row r="22" spans="1:21" ht="15" x14ac:dyDescent="0.2">
      <c r="A22" s="3"/>
      <c r="B22" s="5"/>
      <c r="C22" s="5"/>
      <c r="D22" s="3"/>
      <c r="E22" s="3"/>
      <c r="F22" s="3"/>
    </row>
    <row r="23" spans="1:21" ht="15" x14ac:dyDescent="0.2">
      <c r="A23" s="3"/>
      <c r="B23" s="31" t="s">
        <v>47</v>
      </c>
      <c r="C23" s="5"/>
      <c r="D23" s="3"/>
      <c r="E23" s="3"/>
      <c r="F23" s="3"/>
    </row>
    <row r="24" spans="1:21" ht="15" x14ac:dyDescent="0.2">
      <c r="A24" s="3"/>
      <c r="B24" s="5"/>
      <c r="C24" s="5"/>
      <c r="D24" s="3"/>
      <c r="E24" s="3"/>
      <c r="F24" s="3"/>
    </row>
    <row r="25" spans="1:21" ht="15" x14ac:dyDescent="0.2">
      <c r="A25" s="3" t="s">
        <v>29</v>
      </c>
      <c r="B25" s="5" t="s">
        <v>55</v>
      </c>
      <c r="C25" s="69"/>
      <c r="D25" s="3"/>
      <c r="E25" s="3"/>
      <c r="F25" s="3"/>
    </row>
    <row r="26" spans="1:21" ht="15" x14ac:dyDescent="0.2">
      <c r="A26" s="3"/>
      <c r="B26" s="5"/>
      <c r="C26" s="5"/>
      <c r="D26" s="3"/>
      <c r="E26" s="3"/>
      <c r="F26" s="3"/>
    </row>
    <row r="27" spans="1:21" ht="15" x14ac:dyDescent="0.2">
      <c r="A27" s="3" t="s">
        <v>30</v>
      </c>
      <c r="B27" s="5"/>
      <c r="C27" s="5"/>
      <c r="D27" s="3"/>
      <c r="E27" s="3"/>
      <c r="F27" s="3"/>
    </row>
    <row r="28" spans="1:21" ht="15" x14ac:dyDescent="0.2">
      <c r="A28" s="3"/>
      <c r="B28" s="5" t="s">
        <v>25</v>
      </c>
      <c r="C28" s="5"/>
      <c r="D28" s="3"/>
      <c r="E28" s="3"/>
      <c r="F28" s="3"/>
    </row>
    <row r="29" spans="1:21" ht="15" x14ac:dyDescent="0.2">
      <c r="A29" s="3"/>
      <c r="B29" s="5" t="s">
        <v>22</v>
      </c>
      <c r="C29" s="9">
        <v>12</v>
      </c>
      <c r="D29" s="3"/>
      <c r="E29" s="3"/>
      <c r="F29" s="3"/>
      <c r="G29" s="16"/>
    </row>
    <row r="30" spans="1:21" ht="15" x14ac:dyDescent="0.2">
      <c r="A30" s="3"/>
      <c r="B30" s="5"/>
      <c r="C30" s="5"/>
      <c r="D30" s="3"/>
      <c r="E30" s="3"/>
      <c r="F30" s="3"/>
      <c r="G30" s="16"/>
    </row>
    <row r="31" spans="1:21" ht="15" x14ac:dyDescent="0.2">
      <c r="B31" s="7" t="s">
        <v>43</v>
      </c>
      <c r="C31" s="6"/>
      <c r="D31" s="6"/>
      <c r="E31" s="6"/>
      <c r="F31" s="6"/>
      <c r="I31" s="15"/>
      <c r="J31" s="15"/>
      <c r="K31" s="15"/>
      <c r="L31" s="15"/>
      <c r="M31" s="15"/>
      <c r="N31" s="15"/>
      <c r="O31" s="15"/>
      <c r="P31" s="15"/>
      <c r="Q31" s="15"/>
      <c r="R31" s="15"/>
      <c r="S31" s="15"/>
    </row>
    <row r="32" spans="1:21" ht="60" x14ac:dyDescent="0.2">
      <c r="A32" s="3"/>
      <c r="B32" s="19" t="s">
        <v>5</v>
      </c>
      <c r="C32" s="19" t="s">
        <v>14</v>
      </c>
      <c r="D32" s="23" t="s">
        <v>21</v>
      </c>
      <c r="E32" s="20" t="s">
        <v>20</v>
      </c>
      <c r="F32" s="21" t="s">
        <v>19</v>
      </c>
      <c r="G32" s="21" t="s">
        <v>49</v>
      </c>
      <c r="H32" s="21" t="s">
        <v>45</v>
      </c>
      <c r="I32" s="21" t="s">
        <v>32</v>
      </c>
      <c r="J32" s="21" t="s">
        <v>34</v>
      </c>
      <c r="K32" s="21" t="s">
        <v>17</v>
      </c>
      <c r="L32" s="21" t="s">
        <v>48</v>
      </c>
      <c r="M32" s="21" t="s">
        <v>27</v>
      </c>
      <c r="N32" s="21" t="s">
        <v>28</v>
      </c>
      <c r="O32" s="15"/>
      <c r="P32" s="15"/>
      <c r="Q32" s="15"/>
      <c r="R32" s="15"/>
      <c r="S32" s="15"/>
      <c r="T32" s="15"/>
      <c r="U32" s="15"/>
    </row>
    <row r="33" spans="1:24" x14ac:dyDescent="0.2">
      <c r="A33" s="3"/>
      <c r="B33" s="4" t="s">
        <v>6</v>
      </c>
      <c r="C33" s="4" t="s">
        <v>0</v>
      </c>
      <c r="D33" s="37">
        <v>60000</v>
      </c>
      <c r="E33" s="36">
        <v>100000000</v>
      </c>
      <c r="F33" s="24">
        <f>D33/E33</f>
        <v>5.9999999999999995E-4</v>
      </c>
      <c r="G33" s="25">
        <f>E33*($C$29/12)</f>
        <v>100000000</v>
      </c>
      <c r="H33" s="36">
        <v>95000000</v>
      </c>
      <c r="I33" s="25">
        <f>G33-H33</f>
        <v>5000000</v>
      </c>
      <c r="J33" s="26">
        <f t="shared" ref="J33:J41" si="1">F33*I33</f>
        <v>2999.9999999999995</v>
      </c>
      <c r="K33" s="41">
        <f t="shared" ref="K33:K42" si="2">J33/D33</f>
        <v>4.9999999999999996E-2</v>
      </c>
      <c r="L33" s="25">
        <f>96000000*($C$29/12)</f>
        <v>96000000</v>
      </c>
      <c r="M33" s="25">
        <f>L33-H33</f>
        <v>1000000</v>
      </c>
      <c r="N33" s="41">
        <f>M33/H33</f>
        <v>1.0526315789473684E-2</v>
      </c>
      <c r="O33" s="15"/>
      <c r="P33" s="15"/>
      <c r="Q33" s="15"/>
      <c r="R33" s="15"/>
      <c r="S33" s="15"/>
      <c r="T33" s="15"/>
      <c r="U33" s="15"/>
    </row>
    <row r="34" spans="1:24" x14ac:dyDescent="0.2">
      <c r="A34" s="3"/>
      <c r="B34" s="4" t="s">
        <v>7</v>
      </c>
      <c r="C34" s="4" t="s">
        <v>0</v>
      </c>
      <c r="D34" s="37">
        <v>60000</v>
      </c>
      <c r="E34" s="36">
        <v>100000000</v>
      </c>
      <c r="F34" s="24">
        <f t="shared" ref="F34:F41" si="3">D34/E34</f>
        <v>5.9999999999999995E-4</v>
      </c>
      <c r="G34" s="25">
        <f t="shared" ref="G34:G41" si="4">E34*($C$29/12)</f>
        <v>100000000</v>
      </c>
      <c r="H34" s="36">
        <v>95000000</v>
      </c>
      <c r="I34" s="25">
        <f t="shared" ref="I34:I41" si="5">G34-H34</f>
        <v>5000000</v>
      </c>
      <c r="J34" s="26">
        <f t="shared" si="1"/>
        <v>2999.9999999999995</v>
      </c>
      <c r="K34" s="41">
        <f t="shared" si="2"/>
        <v>4.9999999999999996E-2</v>
      </c>
      <c r="L34" s="25">
        <f t="shared" ref="L34:L41" si="6">96000000*($C$29/12)</f>
        <v>96000000</v>
      </c>
      <c r="M34" s="25">
        <f t="shared" ref="M34:M41" si="7">L34-H34</f>
        <v>1000000</v>
      </c>
      <c r="N34" s="41">
        <f t="shared" ref="N34:N41" si="8">M34/H34</f>
        <v>1.0526315789473684E-2</v>
      </c>
      <c r="O34" s="15"/>
      <c r="P34" s="15"/>
      <c r="Q34" s="15"/>
      <c r="R34" s="15"/>
      <c r="S34" s="15"/>
      <c r="T34" s="15"/>
      <c r="U34" s="15"/>
    </row>
    <row r="35" spans="1:24" x14ac:dyDescent="0.2">
      <c r="A35" s="3"/>
      <c r="B35" s="4" t="s">
        <v>8</v>
      </c>
      <c r="C35" s="4" t="s">
        <v>16</v>
      </c>
      <c r="D35" s="37">
        <v>60000</v>
      </c>
      <c r="E35" s="36">
        <v>100000000</v>
      </c>
      <c r="F35" s="24">
        <f t="shared" si="3"/>
        <v>5.9999999999999995E-4</v>
      </c>
      <c r="G35" s="25">
        <f t="shared" si="4"/>
        <v>100000000</v>
      </c>
      <c r="H35" s="36">
        <v>95000000</v>
      </c>
      <c r="I35" s="25">
        <f t="shared" si="5"/>
        <v>5000000</v>
      </c>
      <c r="J35" s="26">
        <f t="shared" si="1"/>
        <v>2999.9999999999995</v>
      </c>
      <c r="K35" s="41">
        <f t="shared" si="2"/>
        <v>4.9999999999999996E-2</v>
      </c>
      <c r="L35" s="25">
        <f t="shared" si="6"/>
        <v>96000000</v>
      </c>
      <c r="M35" s="25">
        <f t="shared" si="7"/>
        <v>1000000</v>
      </c>
      <c r="N35" s="41">
        <f t="shared" si="8"/>
        <v>1.0526315789473684E-2</v>
      </c>
      <c r="O35" s="15"/>
      <c r="P35" s="15"/>
      <c r="Q35" s="15"/>
      <c r="R35" s="15"/>
      <c r="S35" s="15"/>
      <c r="T35" s="15"/>
      <c r="U35" s="15"/>
    </row>
    <row r="36" spans="1:24" x14ac:dyDescent="0.2">
      <c r="A36" s="3"/>
      <c r="B36" s="4" t="s">
        <v>9</v>
      </c>
      <c r="C36" s="4" t="s">
        <v>16</v>
      </c>
      <c r="D36" s="37">
        <v>60000</v>
      </c>
      <c r="E36" s="36">
        <v>100000000</v>
      </c>
      <c r="F36" s="24">
        <f t="shared" si="3"/>
        <v>5.9999999999999995E-4</v>
      </c>
      <c r="G36" s="25">
        <f t="shared" si="4"/>
        <v>100000000</v>
      </c>
      <c r="H36" s="36">
        <v>95000000</v>
      </c>
      <c r="I36" s="25">
        <f t="shared" si="5"/>
        <v>5000000</v>
      </c>
      <c r="J36" s="26">
        <f t="shared" si="1"/>
        <v>2999.9999999999995</v>
      </c>
      <c r="K36" s="41">
        <f t="shared" si="2"/>
        <v>4.9999999999999996E-2</v>
      </c>
      <c r="L36" s="25">
        <f t="shared" si="6"/>
        <v>96000000</v>
      </c>
      <c r="M36" s="25">
        <f t="shared" si="7"/>
        <v>1000000</v>
      </c>
      <c r="N36" s="41">
        <f t="shared" si="8"/>
        <v>1.0526315789473684E-2</v>
      </c>
      <c r="O36" s="15"/>
      <c r="P36" s="15"/>
      <c r="Q36" s="15"/>
      <c r="R36" s="15"/>
      <c r="S36" s="15"/>
      <c r="T36" s="15"/>
      <c r="U36" s="15"/>
    </row>
    <row r="37" spans="1:24" x14ac:dyDescent="0.2">
      <c r="A37" s="3"/>
      <c r="B37" s="4" t="s">
        <v>10</v>
      </c>
      <c r="C37" s="4" t="s">
        <v>16</v>
      </c>
      <c r="D37" s="37">
        <v>60000</v>
      </c>
      <c r="E37" s="36">
        <v>100000000</v>
      </c>
      <c r="F37" s="24">
        <f t="shared" si="3"/>
        <v>5.9999999999999995E-4</v>
      </c>
      <c r="G37" s="25">
        <f t="shared" si="4"/>
        <v>100000000</v>
      </c>
      <c r="H37" s="36">
        <v>95000000</v>
      </c>
      <c r="I37" s="25">
        <f t="shared" si="5"/>
        <v>5000000</v>
      </c>
      <c r="J37" s="26">
        <f t="shared" si="1"/>
        <v>2999.9999999999995</v>
      </c>
      <c r="K37" s="41">
        <f t="shared" si="2"/>
        <v>4.9999999999999996E-2</v>
      </c>
      <c r="L37" s="25">
        <f t="shared" si="6"/>
        <v>96000000</v>
      </c>
      <c r="M37" s="25">
        <f t="shared" si="7"/>
        <v>1000000</v>
      </c>
      <c r="N37" s="41">
        <f t="shared" si="8"/>
        <v>1.0526315789473684E-2</v>
      </c>
      <c r="O37" s="15"/>
      <c r="P37" s="15"/>
      <c r="Q37" s="15"/>
      <c r="R37" s="15"/>
      <c r="S37" s="15"/>
      <c r="T37" s="15"/>
      <c r="U37" s="15"/>
    </row>
    <row r="38" spans="1:24" x14ac:dyDescent="0.2">
      <c r="A38" s="3"/>
      <c r="B38" s="4" t="s">
        <v>15</v>
      </c>
      <c r="C38" s="4" t="s">
        <v>16</v>
      </c>
      <c r="D38" s="37">
        <v>60000</v>
      </c>
      <c r="E38" s="36">
        <v>100000000</v>
      </c>
      <c r="F38" s="24">
        <f t="shared" si="3"/>
        <v>5.9999999999999995E-4</v>
      </c>
      <c r="G38" s="25">
        <f t="shared" si="4"/>
        <v>100000000</v>
      </c>
      <c r="H38" s="36">
        <v>95000000</v>
      </c>
      <c r="I38" s="25">
        <f t="shared" si="5"/>
        <v>5000000</v>
      </c>
      <c r="J38" s="26">
        <f t="shared" si="1"/>
        <v>2999.9999999999995</v>
      </c>
      <c r="K38" s="41">
        <f t="shared" si="2"/>
        <v>4.9999999999999996E-2</v>
      </c>
      <c r="L38" s="25">
        <f t="shared" si="6"/>
        <v>96000000</v>
      </c>
      <c r="M38" s="25">
        <f t="shared" si="7"/>
        <v>1000000</v>
      </c>
      <c r="N38" s="41">
        <f>M38/H38</f>
        <v>1.0526315789473684E-2</v>
      </c>
      <c r="O38" s="15"/>
      <c r="P38" s="15"/>
      <c r="Q38" s="15"/>
      <c r="R38" s="15"/>
      <c r="S38" s="15"/>
      <c r="T38" s="15"/>
      <c r="U38" s="15"/>
    </row>
    <row r="39" spans="1:24" x14ac:dyDescent="0.2">
      <c r="B39" s="4" t="s">
        <v>11</v>
      </c>
      <c r="C39" s="4" t="s">
        <v>0</v>
      </c>
      <c r="D39" s="37">
        <v>60000</v>
      </c>
      <c r="E39" s="36">
        <v>100000000</v>
      </c>
      <c r="F39" s="24">
        <f t="shared" si="3"/>
        <v>5.9999999999999995E-4</v>
      </c>
      <c r="G39" s="25">
        <f t="shared" si="4"/>
        <v>100000000</v>
      </c>
      <c r="H39" s="36">
        <v>95000000</v>
      </c>
      <c r="I39" s="25">
        <f t="shared" si="5"/>
        <v>5000000</v>
      </c>
      <c r="J39" s="26">
        <f t="shared" si="1"/>
        <v>2999.9999999999995</v>
      </c>
      <c r="K39" s="41">
        <f t="shared" si="2"/>
        <v>4.9999999999999996E-2</v>
      </c>
      <c r="L39" s="25">
        <f t="shared" si="6"/>
        <v>96000000</v>
      </c>
      <c r="M39" s="25">
        <f t="shared" si="7"/>
        <v>1000000</v>
      </c>
      <c r="N39" s="41">
        <f t="shared" si="8"/>
        <v>1.0526315789473684E-2</v>
      </c>
    </row>
    <row r="40" spans="1:24" x14ac:dyDescent="0.2">
      <c r="B40" s="4" t="s">
        <v>12</v>
      </c>
      <c r="C40" s="4" t="s">
        <v>16</v>
      </c>
      <c r="D40" s="37">
        <v>60000</v>
      </c>
      <c r="E40" s="36">
        <v>100000000</v>
      </c>
      <c r="F40" s="24">
        <f t="shared" si="3"/>
        <v>5.9999999999999995E-4</v>
      </c>
      <c r="G40" s="25">
        <f t="shared" si="4"/>
        <v>100000000</v>
      </c>
      <c r="H40" s="36">
        <v>95000000</v>
      </c>
      <c r="I40" s="25">
        <f t="shared" si="5"/>
        <v>5000000</v>
      </c>
      <c r="J40" s="26">
        <f t="shared" si="1"/>
        <v>2999.9999999999995</v>
      </c>
      <c r="K40" s="41">
        <f t="shared" si="2"/>
        <v>4.9999999999999996E-2</v>
      </c>
      <c r="L40" s="25">
        <f t="shared" si="6"/>
        <v>96000000</v>
      </c>
      <c r="M40" s="25">
        <f t="shared" si="7"/>
        <v>1000000</v>
      </c>
      <c r="N40" s="41">
        <f t="shared" si="8"/>
        <v>1.0526315789473684E-2</v>
      </c>
    </row>
    <row r="41" spans="1:24" ht="17.25" customHeight="1" x14ac:dyDescent="0.2">
      <c r="B41" s="4" t="s">
        <v>13</v>
      </c>
      <c r="C41" s="4" t="s">
        <v>16</v>
      </c>
      <c r="D41" s="37">
        <v>60000</v>
      </c>
      <c r="E41" s="36">
        <v>100000000</v>
      </c>
      <c r="F41" s="24">
        <f t="shared" si="3"/>
        <v>5.9999999999999995E-4</v>
      </c>
      <c r="G41" s="25">
        <f t="shared" si="4"/>
        <v>100000000</v>
      </c>
      <c r="H41" s="36">
        <v>95000000</v>
      </c>
      <c r="I41" s="25">
        <f t="shared" si="5"/>
        <v>5000000</v>
      </c>
      <c r="J41" s="27">
        <f t="shared" si="1"/>
        <v>2999.9999999999995</v>
      </c>
      <c r="K41" s="42">
        <f t="shared" si="2"/>
        <v>4.9999999999999996E-2</v>
      </c>
      <c r="L41" s="25">
        <f t="shared" si="6"/>
        <v>96000000</v>
      </c>
      <c r="M41" s="25">
        <f t="shared" si="7"/>
        <v>1000000</v>
      </c>
      <c r="N41" s="42">
        <f t="shared" si="8"/>
        <v>1.0526315789473684E-2</v>
      </c>
    </row>
    <row r="42" spans="1:24" ht="15" x14ac:dyDescent="0.25">
      <c r="B42" s="22" t="s">
        <v>18</v>
      </c>
      <c r="C42" s="22"/>
      <c r="D42" s="28">
        <f>SUM(D33:D41)</f>
        <v>540000</v>
      </c>
      <c r="E42" s="44"/>
      <c r="F42" s="22"/>
      <c r="G42" s="22"/>
      <c r="H42" s="38"/>
      <c r="I42" s="22"/>
      <c r="J42" s="29">
        <f>SUM(J33:J41)</f>
        <v>26999.999999999996</v>
      </c>
      <c r="K42" s="43">
        <f t="shared" si="2"/>
        <v>4.9999999999999996E-2</v>
      </c>
      <c r="L42" s="22"/>
      <c r="M42" s="43"/>
      <c r="N42" s="43"/>
      <c r="O42" s="10"/>
      <c r="P42" s="11"/>
      <c r="Q42" s="11"/>
      <c r="R42" s="11"/>
      <c r="S42" s="11"/>
      <c r="T42" s="11"/>
      <c r="U42" s="11"/>
      <c r="V42" s="11"/>
      <c r="W42" s="11"/>
      <c r="X42" s="11"/>
    </row>
    <row r="43" spans="1:24" x14ac:dyDescent="0.2">
      <c r="B43" s="18"/>
      <c r="C43" s="18"/>
      <c r="D43" s="18"/>
      <c r="E43" s="18"/>
      <c r="F43" s="18"/>
      <c r="G43" s="39"/>
      <c r="H43" s="18"/>
      <c r="K43" s="17"/>
      <c r="N43" s="10"/>
      <c r="O43" s="11"/>
      <c r="P43" s="11"/>
      <c r="Q43" s="11"/>
      <c r="R43" s="11"/>
      <c r="S43" s="11"/>
      <c r="T43" s="11"/>
      <c r="U43" s="11"/>
      <c r="V43" s="11"/>
      <c r="W43" s="11"/>
    </row>
    <row r="44" spans="1:24" ht="42.75" x14ac:dyDescent="0.2">
      <c r="B44" s="18" t="s">
        <v>56</v>
      </c>
      <c r="C44" s="18"/>
      <c r="D44" s="18"/>
      <c r="E44" s="18"/>
      <c r="F44" s="18"/>
      <c r="G44" s="39"/>
      <c r="H44" s="18"/>
      <c r="K44" s="17"/>
      <c r="N44" s="10"/>
      <c r="O44" s="11"/>
      <c r="P44" s="11"/>
      <c r="Q44" s="11"/>
      <c r="R44" s="11"/>
      <c r="S44" s="11"/>
      <c r="T44" s="11"/>
      <c r="U44" s="11"/>
      <c r="V44" s="11"/>
      <c r="W44" s="11"/>
    </row>
    <row r="45" spans="1:24" x14ac:dyDescent="0.2">
      <c r="B45" s="18"/>
      <c r="C45" s="18"/>
      <c r="D45" s="18"/>
      <c r="E45" s="18"/>
      <c r="F45" s="18"/>
      <c r="G45" s="39"/>
      <c r="H45" s="18"/>
      <c r="K45" s="17"/>
      <c r="N45" s="10"/>
      <c r="O45" s="11"/>
      <c r="P45" s="11"/>
      <c r="Q45" s="11"/>
      <c r="R45" s="11"/>
      <c r="S45" s="11"/>
      <c r="T45" s="11"/>
      <c r="U45" s="11"/>
      <c r="V45" s="11"/>
      <c r="W45" s="11"/>
    </row>
    <row r="46" spans="1:24" ht="15" x14ac:dyDescent="0.2">
      <c r="B46" s="5" t="s">
        <v>26</v>
      </c>
      <c r="C46" s="18"/>
      <c r="D46" s="18"/>
      <c r="E46" s="18"/>
      <c r="F46" s="18"/>
      <c r="G46" s="39"/>
      <c r="H46" s="18"/>
      <c r="K46" s="17"/>
      <c r="N46" s="10"/>
      <c r="O46" s="11"/>
      <c r="P46" s="11"/>
      <c r="Q46" s="11"/>
      <c r="R46" s="11"/>
      <c r="S46" s="11"/>
      <c r="T46" s="11"/>
      <c r="U46" s="11"/>
      <c r="V46" s="11"/>
      <c r="W46" s="11"/>
    </row>
    <row r="47" spans="1:24" ht="15" x14ac:dyDescent="0.2">
      <c r="A47" s="3"/>
      <c r="B47" s="5" t="s">
        <v>22</v>
      </c>
      <c r="C47" s="9">
        <v>12</v>
      </c>
      <c r="D47" s="3"/>
      <c r="E47" s="3"/>
      <c r="F47" s="3"/>
    </row>
    <row r="48" spans="1:24" ht="15" x14ac:dyDescent="0.2">
      <c r="A48" s="3"/>
      <c r="B48" s="5"/>
      <c r="C48" s="5"/>
      <c r="D48" s="3"/>
      <c r="E48" s="3"/>
      <c r="F48" s="3"/>
    </row>
    <row r="49" spans="1:24" ht="15" x14ac:dyDescent="0.2">
      <c r="B49" s="7" t="s">
        <v>43</v>
      </c>
      <c r="C49" s="6"/>
      <c r="D49" s="6"/>
      <c r="E49" s="6"/>
      <c r="F49" s="6"/>
      <c r="I49" s="15"/>
      <c r="J49" s="15"/>
      <c r="K49" s="15"/>
      <c r="L49" s="15"/>
      <c r="M49" s="15"/>
      <c r="N49" s="15"/>
      <c r="O49" s="11"/>
      <c r="P49" s="11"/>
      <c r="Q49" s="11"/>
      <c r="R49" s="11"/>
      <c r="S49" s="11"/>
      <c r="T49" s="11"/>
      <c r="U49" s="11"/>
      <c r="V49" s="11"/>
      <c r="W49" s="11"/>
    </row>
    <row r="50" spans="1:24" ht="60" x14ac:dyDescent="0.2">
      <c r="A50" s="3"/>
      <c r="B50" s="19" t="s">
        <v>5</v>
      </c>
      <c r="C50" s="19" t="s">
        <v>14</v>
      </c>
      <c r="D50" s="23" t="s">
        <v>21</v>
      </c>
      <c r="E50" s="20" t="s">
        <v>20</v>
      </c>
      <c r="F50" s="21" t="s">
        <v>19</v>
      </c>
      <c r="G50" s="21" t="s">
        <v>49</v>
      </c>
      <c r="H50" s="21" t="s">
        <v>45</v>
      </c>
      <c r="I50" s="21" t="s">
        <v>32</v>
      </c>
      <c r="J50" s="21" t="s">
        <v>34</v>
      </c>
      <c r="K50" s="21" t="s">
        <v>17</v>
      </c>
      <c r="L50" s="21" t="s">
        <v>48</v>
      </c>
      <c r="M50" s="21" t="s">
        <v>27</v>
      </c>
      <c r="N50" s="21" t="s">
        <v>28</v>
      </c>
      <c r="O50" s="10"/>
      <c r="P50" s="10"/>
      <c r="Q50" s="10"/>
      <c r="R50" s="10"/>
      <c r="S50" s="10"/>
      <c r="T50" s="10"/>
      <c r="U50" s="10"/>
      <c r="V50" s="10"/>
      <c r="W50" s="10"/>
    </row>
    <row r="51" spans="1:24" x14ac:dyDescent="0.2">
      <c r="A51" s="3"/>
      <c r="B51" s="4" t="s">
        <v>6</v>
      </c>
      <c r="C51" s="4" t="s">
        <v>0</v>
      </c>
      <c r="D51" s="37">
        <v>100000</v>
      </c>
      <c r="E51" s="36">
        <v>100000000</v>
      </c>
      <c r="F51" s="24">
        <f>D51/E51</f>
        <v>1E-3</v>
      </c>
      <c r="G51" s="25">
        <f>E51*($C$47/12)</f>
        <v>100000000</v>
      </c>
      <c r="H51" s="36">
        <v>95000000</v>
      </c>
      <c r="I51" s="25">
        <f>G51-H51</f>
        <v>5000000</v>
      </c>
      <c r="J51" s="26">
        <f t="shared" ref="J51:J59" si="9">F51*I51</f>
        <v>5000</v>
      </c>
      <c r="K51" s="41">
        <f t="shared" ref="K51:K60" si="10">J51/D51</f>
        <v>0.05</v>
      </c>
      <c r="L51" s="25">
        <f>96000000*($C$47/12)</f>
        <v>96000000</v>
      </c>
      <c r="M51" s="25">
        <f>L51-H51</f>
        <v>1000000</v>
      </c>
      <c r="N51" s="41">
        <f>M51/H51</f>
        <v>1.0526315789473684E-2</v>
      </c>
      <c r="O51" s="10"/>
      <c r="P51" s="10"/>
      <c r="Q51" s="10"/>
      <c r="R51" s="10"/>
      <c r="S51" s="10"/>
      <c r="T51" s="10"/>
      <c r="U51" s="10"/>
      <c r="V51" s="10"/>
      <c r="W51" s="10"/>
      <c r="X51" s="10"/>
    </row>
    <row r="52" spans="1:24" x14ac:dyDescent="0.2">
      <c r="A52" s="3"/>
      <c r="B52" s="4" t="s">
        <v>7</v>
      </c>
      <c r="C52" s="4" t="s">
        <v>0</v>
      </c>
      <c r="D52" s="37">
        <v>100000</v>
      </c>
      <c r="E52" s="36">
        <v>100000000</v>
      </c>
      <c r="F52" s="24">
        <f t="shared" ref="F52:F59" si="11">D52/E52</f>
        <v>1E-3</v>
      </c>
      <c r="G52" s="25">
        <f t="shared" ref="G52:G59" si="12">E52*($C$47/12)</f>
        <v>100000000</v>
      </c>
      <c r="H52" s="36">
        <v>95000000</v>
      </c>
      <c r="I52" s="25">
        <f t="shared" ref="I52:I59" si="13">G52-H52</f>
        <v>5000000</v>
      </c>
      <c r="J52" s="26">
        <f t="shared" si="9"/>
        <v>5000</v>
      </c>
      <c r="K52" s="41">
        <f t="shared" si="10"/>
        <v>0.05</v>
      </c>
      <c r="L52" s="25">
        <f t="shared" ref="L52:L59" si="14">96000000*($C$47/12)</f>
        <v>96000000</v>
      </c>
      <c r="M52" s="25">
        <f t="shared" ref="M52:M59" si="15">L52-H52</f>
        <v>1000000</v>
      </c>
      <c r="N52" s="41">
        <f t="shared" ref="N52:N59" si="16">M52/H52</f>
        <v>1.0526315789473684E-2</v>
      </c>
      <c r="O52" s="10"/>
      <c r="P52" s="10"/>
      <c r="Q52" s="10"/>
      <c r="R52" s="10"/>
      <c r="S52" s="10"/>
      <c r="T52" s="10"/>
      <c r="U52" s="10"/>
      <c r="V52" s="10"/>
      <c r="W52" s="10"/>
      <c r="X52" s="10"/>
    </row>
    <row r="53" spans="1:24" x14ac:dyDescent="0.2">
      <c r="A53" s="3"/>
      <c r="B53" s="4" t="s">
        <v>8</v>
      </c>
      <c r="C53" s="4" t="s">
        <v>16</v>
      </c>
      <c r="D53" s="37">
        <v>100000</v>
      </c>
      <c r="E53" s="36">
        <v>100000000</v>
      </c>
      <c r="F53" s="24">
        <f t="shared" si="11"/>
        <v>1E-3</v>
      </c>
      <c r="G53" s="25">
        <f t="shared" si="12"/>
        <v>100000000</v>
      </c>
      <c r="H53" s="36">
        <v>95000000</v>
      </c>
      <c r="I53" s="25">
        <f t="shared" si="13"/>
        <v>5000000</v>
      </c>
      <c r="J53" s="26">
        <f t="shared" si="9"/>
        <v>5000</v>
      </c>
      <c r="K53" s="41">
        <f t="shared" si="10"/>
        <v>0.05</v>
      </c>
      <c r="L53" s="25">
        <f t="shared" si="14"/>
        <v>96000000</v>
      </c>
      <c r="M53" s="25">
        <f t="shared" si="15"/>
        <v>1000000</v>
      </c>
      <c r="N53" s="41">
        <f t="shared" si="16"/>
        <v>1.0526315789473684E-2</v>
      </c>
      <c r="O53" s="10"/>
      <c r="P53" s="10"/>
      <c r="Q53" s="10"/>
      <c r="R53" s="10"/>
      <c r="S53" s="10"/>
      <c r="T53" s="10"/>
      <c r="U53" s="10"/>
      <c r="V53" s="10"/>
      <c r="W53" s="10"/>
      <c r="X53" s="10"/>
    </row>
    <row r="54" spans="1:24" x14ac:dyDescent="0.2">
      <c r="A54" s="3"/>
      <c r="B54" s="4" t="s">
        <v>9</v>
      </c>
      <c r="C54" s="4" t="s">
        <v>16</v>
      </c>
      <c r="D54" s="37">
        <v>100000</v>
      </c>
      <c r="E54" s="36">
        <v>100000000</v>
      </c>
      <c r="F54" s="24">
        <f t="shared" si="11"/>
        <v>1E-3</v>
      </c>
      <c r="G54" s="25">
        <f t="shared" si="12"/>
        <v>100000000</v>
      </c>
      <c r="H54" s="36">
        <v>95000000</v>
      </c>
      <c r="I54" s="25">
        <f t="shared" si="13"/>
        <v>5000000</v>
      </c>
      <c r="J54" s="26">
        <f t="shared" si="9"/>
        <v>5000</v>
      </c>
      <c r="K54" s="41">
        <f t="shared" si="10"/>
        <v>0.05</v>
      </c>
      <c r="L54" s="25">
        <f t="shared" si="14"/>
        <v>96000000</v>
      </c>
      <c r="M54" s="25">
        <f t="shared" si="15"/>
        <v>1000000</v>
      </c>
      <c r="N54" s="41">
        <f t="shared" si="16"/>
        <v>1.0526315789473684E-2</v>
      </c>
      <c r="O54" s="15"/>
      <c r="P54" s="15"/>
      <c r="Q54" s="15"/>
    </row>
    <row r="55" spans="1:24" x14ac:dyDescent="0.2">
      <c r="A55" s="3"/>
      <c r="B55" s="4" t="s">
        <v>10</v>
      </c>
      <c r="C55" s="4" t="s">
        <v>16</v>
      </c>
      <c r="D55" s="37">
        <v>100000</v>
      </c>
      <c r="E55" s="36">
        <v>100000000</v>
      </c>
      <c r="F55" s="24">
        <f t="shared" si="11"/>
        <v>1E-3</v>
      </c>
      <c r="G55" s="25">
        <f t="shared" si="12"/>
        <v>100000000</v>
      </c>
      <c r="H55" s="36">
        <v>95000000</v>
      </c>
      <c r="I55" s="25">
        <f t="shared" si="13"/>
        <v>5000000</v>
      </c>
      <c r="J55" s="26">
        <f t="shared" si="9"/>
        <v>5000</v>
      </c>
      <c r="K55" s="41">
        <f t="shared" si="10"/>
        <v>0.05</v>
      </c>
      <c r="L55" s="25">
        <f t="shared" si="14"/>
        <v>96000000</v>
      </c>
      <c r="M55" s="25">
        <f t="shared" si="15"/>
        <v>1000000</v>
      </c>
      <c r="N55" s="41">
        <f t="shared" si="16"/>
        <v>1.0526315789473684E-2</v>
      </c>
      <c r="O55" s="15"/>
      <c r="P55" s="15"/>
      <c r="Q55" s="15"/>
    </row>
    <row r="56" spans="1:24" x14ac:dyDescent="0.2">
      <c r="A56" s="3"/>
      <c r="B56" s="4" t="s">
        <v>15</v>
      </c>
      <c r="C56" s="4" t="s">
        <v>16</v>
      </c>
      <c r="D56" s="37">
        <v>100000</v>
      </c>
      <c r="E56" s="36">
        <v>100000000</v>
      </c>
      <c r="F56" s="24">
        <f t="shared" si="11"/>
        <v>1E-3</v>
      </c>
      <c r="G56" s="25">
        <f t="shared" si="12"/>
        <v>100000000</v>
      </c>
      <c r="H56" s="36">
        <v>95000000</v>
      </c>
      <c r="I56" s="25">
        <f t="shared" si="13"/>
        <v>5000000</v>
      </c>
      <c r="J56" s="26">
        <f t="shared" si="9"/>
        <v>5000</v>
      </c>
      <c r="K56" s="41">
        <f t="shared" si="10"/>
        <v>0.05</v>
      </c>
      <c r="L56" s="25">
        <f t="shared" si="14"/>
        <v>96000000</v>
      </c>
      <c r="M56" s="25">
        <f t="shared" si="15"/>
        <v>1000000</v>
      </c>
      <c r="N56" s="41">
        <f t="shared" si="16"/>
        <v>1.0526315789473684E-2</v>
      </c>
      <c r="O56" s="15"/>
      <c r="P56" s="15"/>
      <c r="Q56" s="15"/>
    </row>
    <row r="57" spans="1:24" x14ac:dyDescent="0.2">
      <c r="B57" s="4" t="s">
        <v>11</v>
      </c>
      <c r="C57" s="4" t="s">
        <v>0</v>
      </c>
      <c r="D57" s="37">
        <v>100000</v>
      </c>
      <c r="E57" s="36">
        <v>100000000</v>
      </c>
      <c r="F57" s="24">
        <f t="shared" si="11"/>
        <v>1E-3</v>
      </c>
      <c r="G57" s="25">
        <f t="shared" si="12"/>
        <v>100000000</v>
      </c>
      <c r="H57" s="36">
        <v>95000000</v>
      </c>
      <c r="I57" s="25">
        <f t="shared" si="13"/>
        <v>5000000</v>
      </c>
      <c r="J57" s="26">
        <f t="shared" si="9"/>
        <v>5000</v>
      </c>
      <c r="K57" s="41">
        <f t="shared" si="10"/>
        <v>0.05</v>
      </c>
      <c r="L57" s="25">
        <f t="shared" si="14"/>
        <v>96000000</v>
      </c>
      <c r="M57" s="25">
        <f t="shared" si="15"/>
        <v>1000000</v>
      </c>
      <c r="N57" s="41">
        <f t="shared" si="16"/>
        <v>1.0526315789473684E-2</v>
      </c>
      <c r="O57" s="15"/>
      <c r="P57" s="15"/>
      <c r="Q57" s="15"/>
    </row>
    <row r="58" spans="1:24" x14ac:dyDescent="0.2">
      <c r="B58" s="4" t="s">
        <v>12</v>
      </c>
      <c r="C58" s="4" t="s">
        <v>16</v>
      </c>
      <c r="D58" s="37">
        <v>100000</v>
      </c>
      <c r="E58" s="36">
        <v>100000000</v>
      </c>
      <c r="F58" s="24">
        <f t="shared" si="11"/>
        <v>1E-3</v>
      </c>
      <c r="G58" s="25">
        <f t="shared" si="12"/>
        <v>100000000</v>
      </c>
      <c r="H58" s="36">
        <v>95000000</v>
      </c>
      <c r="I58" s="25">
        <f t="shared" si="13"/>
        <v>5000000</v>
      </c>
      <c r="J58" s="26">
        <f t="shared" si="9"/>
        <v>5000</v>
      </c>
      <c r="K58" s="41">
        <f t="shared" si="10"/>
        <v>0.05</v>
      </c>
      <c r="L58" s="25">
        <f t="shared" si="14"/>
        <v>96000000</v>
      </c>
      <c r="M58" s="25">
        <f t="shared" si="15"/>
        <v>1000000</v>
      </c>
      <c r="N58" s="41">
        <f t="shared" si="16"/>
        <v>1.0526315789473684E-2</v>
      </c>
      <c r="O58" s="15"/>
      <c r="P58" s="15"/>
      <c r="Q58" s="15"/>
    </row>
    <row r="59" spans="1:24" x14ac:dyDescent="0.2">
      <c r="B59" s="4" t="s">
        <v>13</v>
      </c>
      <c r="C59" s="4" t="s">
        <v>16</v>
      </c>
      <c r="D59" s="37">
        <v>100000</v>
      </c>
      <c r="E59" s="36">
        <v>100000000</v>
      </c>
      <c r="F59" s="24">
        <f t="shared" si="11"/>
        <v>1E-3</v>
      </c>
      <c r="G59" s="25">
        <f t="shared" si="12"/>
        <v>100000000</v>
      </c>
      <c r="H59" s="36">
        <v>95000000</v>
      </c>
      <c r="I59" s="25">
        <f t="shared" si="13"/>
        <v>5000000</v>
      </c>
      <c r="J59" s="27">
        <f t="shared" si="9"/>
        <v>5000</v>
      </c>
      <c r="K59" s="42">
        <f t="shared" si="10"/>
        <v>0.05</v>
      </c>
      <c r="L59" s="25">
        <f t="shared" si="14"/>
        <v>96000000</v>
      </c>
      <c r="M59" s="25">
        <f t="shared" si="15"/>
        <v>1000000</v>
      </c>
      <c r="N59" s="42">
        <f t="shared" si="16"/>
        <v>1.0526315789473684E-2</v>
      </c>
      <c r="O59" s="15"/>
      <c r="P59" s="15"/>
      <c r="Q59" s="15"/>
    </row>
    <row r="60" spans="1:24" ht="15" x14ac:dyDescent="0.25">
      <c r="B60" s="22" t="s">
        <v>18</v>
      </c>
      <c r="C60" s="22"/>
      <c r="D60" s="28">
        <f>SUM(D51:D59)</f>
        <v>900000</v>
      </c>
      <c r="E60" s="44"/>
      <c r="F60" s="22"/>
      <c r="G60" s="22"/>
      <c r="H60" s="38"/>
      <c r="I60" s="22"/>
      <c r="J60" s="29">
        <f>SUM(J51:J59)</f>
        <v>45000</v>
      </c>
      <c r="K60" s="43">
        <f t="shared" si="10"/>
        <v>0.05</v>
      </c>
      <c r="L60" s="22"/>
      <c r="M60" s="43"/>
      <c r="N60" s="43"/>
    </row>
    <row r="61" spans="1:24" x14ac:dyDescent="0.2">
      <c r="B61" s="18"/>
      <c r="C61" s="18"/>
      <c r="D61" s="18"/>
      <c r="E61" s="18"/>
      <c r="F61" s="18"/>
      <c r="G61" s="39"/>
      <c r="H61" s="18"/>
      <c r="K61" s="17"/>
      <c r="N61" s="10"/>
    </row>
    <row r="62" spans="1:24" ht="42.75" x14ac:dyDescent="0.2">
      <c r="B62" s="18" t="s">
        <v>56</v>
      </c>
      <c r="C62" s="18"/>
      <c r="D62" s="18"/>
      <c r="E62" s="18"/>
      <c r="F62" s="18"/>
      <c r="G62" s="39"/>
      <c r="H62" s="18"/>
      <c r="K62" s="17"/>
      <c r="N62" s="10"/>
    </row>
    <row r="63" spans="1:24" x14ac:dyDescent="0.2">
      <c r="B63" s="18"/>
      <c r="C63" s="18"/>
      <c r="D63" s="18"/>
      <c r="E63" s="18"/>
      <c r="F63" s="18"/>
      <c r="G63" s="39"/>
      <c r="H63" s="18"/>
      <c r="K63" s="17"/>
      <c r="N63" s="10"/>
    </row>
    <row r="64" spans="1:24" ht="15" x14ac:dyDescent="0.2">
      <c r="B64" s="71" t="s">
        <v>57</v>
      </c>
      <c r="C64" s="18"/>
      <c r="D64" s="18"/>
      <c r="E64" s="18"/>
      <c r="F64" s="18"/>
      <c r="G64" s="39"/>
      <c r="H64" s="18"/>
      <c r="K64" s="17"/>
      <c r="N64" s="10"/>
    </row>
    <row r="65" spans="1:14" ht="15" x14ac:dyDescent="0.2">
      <c r="A65" s="3"/>
      <c r="B65" s="5" t="s">
        <v>22</v>
      </c>
      <c r="C65" s="9">
        <v>12</v>
      </c>
      <c r="D65" s="3"/>
      <c r="E65" s="3"/>
      <c r="F65" s="3"/>
    </row>
    <row r="66" spans="1:14" ht="15" x14ac:dyDescent="0.2">
      <c r="A66" s="3"/>
      <c r="B66" s="5"/>
      <c r="C66" s="5"/>
      <c r="D66" s="3"/>
      <c r="E66" s="3"/>
      <c r="F66" s="3"/>
    </row>
    <row r="67" spans="1:14" ht="15" x14ac:dyDescent="0.2">
      <c r="B67" s="7" t="s">
        <v>43</v>
      </c>
      <c r="C67" s="6"/>
      <c r="D67" s="6"/>
      <c r="E67" s="6"/>
      <c r="F67" s="6"/>
      <c r="I67" s="15"/>
      <c r="J67" s="15"/>
      <c r="K67" s="15"/>
      <c r="L67" s="15"/>
      <c r="M67" s="15"/>
      <c r="N67" s="15"/>
    </row>
    <row r="68" spans="1:14" ht="60" x14ac:dyDescent="0.2">
      <c r="A68" s="3"/>
      <c r="B68" s="19" t="s">
        <v>5</v>
      </c>
      <c r="C68" s="19" t="s">
        <v>14</v>
      </c>
      <c r="D68" s="23" t="s">
        <v>21</v>
      </c>
      <c r="E68" s="20" t="s">
        <v>20</v>
      </c>
      <c r="F68" s="21" t="s">
        <v>19</v>
      </c>
      <c r="G68" s="21" t="s">
        <v>49</v>
      </c>
      <c r="H68" s="21" t="s">
        <v>45</v>
      </c>
      <c r="I68" s="21" t="s">
        <v>32</v>
      </c>
      <c r="J68" s="21" t="s">
        <v>34</v>
      </c>
      <c r="K68" s="21" t="s">
        <v>17</v>
      </c>
      <c r="L68" s="21" t="s">
        <v>48</v>
      </c>
      <c r="M68" s="21" t="s">
        <v>27</v>
      </c>
      <c r="N68" s="21" t="s">
        <v>28</v>
      </c>
    </row>
    <row r="69" spans="1:14" x14ac:dyDescent="0.2">
      <c r="A69" s="3"/>
      <c r="B69" s="4" t="s">
        <v>6</v>
      </c>
      <c r="C69" s="4" t="s">
        <v>0</v>
      </c>
      <c r="D69" s="37">
        <v>100000</v>
      </c>
      <c r="E69" s="36">
        <v>100000000</v>
      </c>
      <c r="F69" s="24">
        <f>D69/E69</f>
        <v>1E-3</v>
      </c>
      <c r="G69" s="25">
        <f>E69*($C$65/12)</f>
        <v>100000000</v>
      </c>
      <c r="H69" s="36">
        <v>95000000</v>
      </c>
      <c r="I69" s="25">
        <f>G69-H69</f>
        <v>5000000</v>
      </c>
      <c r="J69" s="26">
        <f t="shared" ref="J69:J77" si="17">F69*I69</f>
        <v>5000</v>
      </c>
      <c r="K69" s="41">
        <f t="shared" ref="K69:K78" si="18">J69/D69</f>
        <v>0.05</v>
      </c>
      <c r="L69" s="25">
        <f>96000000*($C$65/12)</f>
        <v>96000000</v>
      </c>
      <c r="M69" s="25">
        <f>L69-H69</f>
        <v>1000000</v>
      </c>
      <c r="N69" s="41">
        <f>M69/H69</f>
        <v>1.0526315789473684E-2</v>
      </c>
    </row>
    <row r="70" spans="1:14" x14ac:dyDescent="0.2">
      <c r="A70" s="3"/>
      <c r="B70" s="4" t="s">
        <v>7</v>
      </c>
      <c r="C70" s="4" t="s">
        <v>0</v>
      </c>
      <c r="D70" s="37">
        <v>100000</v>
      </c>
      <c r="E70" s="36">
        <v>100000000</v>
      </c>
      <c r="F70" s="24">
        <f t="shared" ref="F70:F77" si="19">D70/E70</f>
        <v>1E-3</v>
      </c>
      <c r="G70" s="25">
        <f t="shared" ref="G70:G77" si="20">E70*($C$65/12)</f>
        <v>100000000</v>
      </c>
      <c r="H70" s="36">
        <v>95000000</v>
      </c>
      <c r="I70" s="25">
        <f t="shared" ref="I70:I77" si="21">G70-H70</f>
        <v>5000000</v>
      </c>
      <c r="J70" s="26">
        <f t="shared" si="17"/>
        <v>5000</v>
      </c>
      <c r="K70" s="41">
        <f t="shared" si="18"/>
        <v>0.05</v>
      </c>
      <c r="L70" s="25">
        <f t="shared" ref="L70:L77" si="22">96000000*($C$65/12)</f>
        <v>96000000</v>
      </c>
      <c r="M70" s="25">
        <f t="shared" ref="M70:M77" si="23">L70-H70</f>
        <v>1000000</v>
      </c>
      <c r="N70" s="41">
        <f t="shared" ref="N70:N77" si="24">M70/H70</f>
        <v>1.0526315789473684E-2</v>
      </c>
    </row>
    <row r="71" spans="1:14" x14ac:dyDescent="0.2">
      <c r="A71" s="3"/>
      <c r="B71" s="4" t="s">
        <v>8</v>
      </c>
      <c r="C71" s="4" t="s">
        <v>16</v>
      </c>
      <c r="D71" s="37">
        <v>100000</v>
      </c>
      <c r="E71" s="36">
        <v>100000000</v>
      </c>
      <c r="F71" s="24">
        <f t="shared" si="19"/>
        <v>1E-3</v>
      </c>
      <c r="G71" s="25">
        <f t="shared" si="20"/>
        <v>100000000</v>
      </c>
      <c r="H71" s="36">
        <v>95000000</v>
      </c>
      <c r="I71" s="25">
        <f t="shared" si="21"/>
        <v>5000000</v>
      </c>
      <c r="J71" s="26">
        <f t="shared" si="17"/>
        <v>5000</v>
      </c>
      <c r="K71" s="41">
        <f t="shared" si="18"/>
        <v>0.05</v>
      </c>
      <c r="L71" s="25">
        <f t="shared" si="22"/>
        <v>96000000</v>
      </c>
      <c r="M71" s="25">
        <f t="shared" si="23"/>
        <v>1000000</v>
      </c>
      <c r="N71" s="41">
        <f t="shared" si="24"/>
        <v>1.0526315789473684E-2</v>
      </c>
    </row>
    <row r="72" spans="1:14" x14ac:dyDescent="0.2">
      <c r="A72" s="3"/>
      <c r="B72" s="4" t="s">
        <v>9</v>
      </c>
      <c r="C72" s="4" t="s">
        <v>16</v>
      </c>
      <c r="D72" s="37">
        <v>100000</v>
      </c>
      <c r="E72" s="36">
        <v>100000000</v>
      </c>
      <c r="F72" s="24">
        <f t="shared" si="19"/>
        <v>1E-3</v>
      </c>
      <c r="G72" s="25">
        <f t="shared" si="20"/>
        <v>100000000</v>
      </c>
      <c r="H72" s="36">
        <v>95000000</v>
      </c>
      <c r="I72" s="25">
        <f t="shared" si="21"/>
        <v>5000000</v>
      </c>
      <c r="J72" s="26">
        <f t="shared" si="17"/>
        <v>5000</v>
      </c>
      <c r="K72" s="41">
        <f t="shared" si="18"/>
        <v>0.05</v>
      </c>
      <c r="L72" s="25">
        <f t="shared" si="22"/>
        <v>96000000</v>
      </c>
      <c r="M72" s="25">
        <f t="shared" si="23"/>
        <v>1000000</v>
      </c>
      <c r="N72" s="41">
        <f t="shared" si="24"/>
        <v>1.0526315789473684E-2</v>
      </c>
    </row>
    <row r="73" spans="1:14" x14ac:dyDescent="0.2">
      <c r="A73" s="3"/>
      <c r="B73" s="4" t="s">
        <v>10</v>
      </c>
      <c r="C73" s="4" t="s">
        <v>16</v>
      </c>
      <c r="D73" s="37">
        <v>100000</v>
      </c>
      <c r="E73" s="36">
        <v>100000000</v>
      </c>
      <c r="F73" s="24">
        <f t="shared" si="19"/>
        <v>1E-3</v>
      </c>
      <c r="G73" s="25">
        <f t="shared" si="20"/>
        <v>100000000</v>
      </c>
      <c r="H73" s="36">
        <v>95000000</v>
      </c>
      <c r="I73" s="25">
        <f t="shared" si="21"/>
        <v>5000000</v>
      </c>
      <c r="J73" s="26">
        <f t="shared" si="17"/>
        <v>5000</v>
      </c>
      <c r="K73" s="41">
        <f t="shared" si="18"/>
        <v>0.05</v>
      </c>
      <c r="L73" s="25">
        <f t="shared" si="22"/>
        <v>96000000</v>
      </c>
      <c r="M73" s="25">
        <f t="shared" si="23"/>
        <v>1000000</v>
      </c>
      <c r="N73" s="41">
        <f t="shared" si="24"/>
        <v>1.0526315789473684E-2</v>
      </c>
    </row>
    <row r="74" spans="1:14" x14ac:dyDescent="0.2">
      <c r="A74" s="3"/>
      <c r="B74" s="4" t="s">
        <v>15</v>
      </c>
      <c r="C74" s="4" t="s">
        <v>16</v>
      </c>
      <c r="D74" s="37">
        <v>100000</v>
      </c>
      <c r="E74" s="36">
        <v>100000000</v>
      </c>
      <c r="F74" s="24">
        <f t="shared" si="19"/>
        <v>1E-3</v>
      </c>
      <c r="G74" s="25">
        <f t="shared" si="20"/>
        <v>100000000</v>
      </c>
      <c r="H74" s="36">
        <v>95000000</v>
      </c>
      <c r="I74" s="25">
        <f t="shared" si="21"/>
        <v>5000000</v>
      </c>
      <c r="J74" s="26">
        <f t="shared" si="17"/>
        <v>5000</v>
      </c>
      <c r="K74" s="41">
        <f t="shared" si="18"/>
        <v>0.05</v>
      </c>
      <c r="L74" s="25">
        <f t="shared" si="22"/>
        <v>96000000</v>
      </c>
      <c r="M74" s="25">
        <f t="shared" si="23"/>
        <v>1000000</v>
      </c>
      <c r="N74" s="41">
        <f t="shared" si="24"/>
        <v>1.0526315789473684E-2</v>
      </c>
    </row>
    <row r="75" spans="1:14" x14ac:dyDescent="0.2">
      <c r="B75" s="4" t="s">
        <v>11</v>
      </c>
      <c r="C75" s="4" t="s">
        <v>0</v>
      </c>
      <c r="D75" s="37">
        <v>100000</v>
      </c>
      <c r="E75" s="36">
        <v>100000000</v>
      </c>
      <c r="F75" s="24">
        <f t="shared" si="19"/>
        <v>1E-3</v>
      </c>
      <c r="G75" s="25">
        <f t="shared" si="20"/>
        <v>100000000</v>
      </c>
      <c r="H75" s="36">
        <v>95000000</v>
      </c>
      <c r="I75" s="25">
        <f t="shared" si="21"/>
        <v>5000000</v>
      </c>
      <c r="J75" s="26">
        <f t="shared" si="17"/>
        <v>5000</v>
      </c>
      <c r="K75" s="41">
        <f t="shared" si="18"/>
        <v>0.05</v>
      </c>
      <c r="L75" s="25">
        <f t="shared" si="22"/>
        <v>96000000</v>
      </c>
      <c r="M75" s="25">
        <f t="shared" si="23"/>
        <v>1000000</v>
      </c>
      <c r="N75" s="41">
        <f t="shared" si="24"/>
        <v>1.0526315789473684E-2</v>
      </c>
    </row>
    <row r="76" spans="1:14" x14ac:dyDescent="0.2">
      <c r="B76" s="4" t="s">
        <v>12</v>
      </c>
      <c r="C76" s="4" t="s">
        <v>16</v>
      </c>
      <c r="D76" s="37">
        <v>100000</v>
      </c>
      <c r="E76" s="36">
        <v>100000000</v>
      </c>
      <c r="F76" s="24">
        <f t="shared" si="19"/>
        <v>1E-3</v>
      </c>
      <c r="G76" s="25">
        <f t="shared" si="20"/>
        <v>100000000</v>
      </c>
      <c r="H76" s="36">
        <v>95000000</v>
      </c>
      <c r="I76" s="25">
        <f t="shared" si="21"/>
        <v>5000000</v>
      </c>
      <c r="J76" s="26">
        <f t="shared" si="17"/>
        <v>5000</v>
      </c>
      <c r="K76" s="41">
        <f t="shared" si="18"/>
        <v>0.05</v>
      </c>
      <c r="L76" s="25">
        <f t="shared" si="22"/>
        <v>96000000</v>
      </c>
      <c r="M76" s="25">
        <f t="shared" si="23"/>
        <v>1000000</v>
      </c>
      <c r="N76" s="41">
        <f t="shared" si="24"/>
        <v>1.0526315789473684E-2</v>
      </c>
    </row>
    <row r="77" spans="1:14" x14ac:dyDescent="0.2">
      <c r="B77" s="4" t="s">
        <v>13</v>
      </c>
      <c r="C77" s="4" t="s">
        <v>16</v>
      </c>
      <c r="D77" s="37">
        <v>100000</v>
      </c>
      <c r="E77" s="36">
        <v>100000000</v>
      </c>
      <c r="F77" s="24">
        <f t="shared" si="19"/>
        <v>1E-3</v>
      </c>
      <c r="G77" s="25">
        <f t="shared" si="20"/>
        <v>100000000</v>
      </c>
      <c r="H77" s="36">
        <v>95000000</v>
      </c>
      <c r="I77" s="25">
        <f t="shared" si="21"/>
        <v>5000000</v>
      </c>
      <c r="J77" s="27">
        <f t="shared" si="17"/>
        <v>5000</v>
      </c>
      <c r="K77" s="42">
        <f t="shared" si="18"/>
        <v>0.05</v>
      </c>
      <c r="L77" s="25">
        <f t="shared" si="22"/>
        <v>96000000</v>
      </c>
      <c r="M77" s="25">
        <f t="shared" si="23"/>
        <v>1000000</v>
      </c>
      <c r="N77" s="42">
        <f t="shared" si="24"/>
        <v>1.0526315789473684E-2</v>
      </c>
    </row>
    <row r="78" spans="1:14" ht="15" x14ac:dyDescent="0.25">
      <c r="B78" s="22" t="s">
        <v>18</v>
      </c>
      <c r="C78" s="22"/>
      <c r="D78" s="28">
        <f>SUM(D69:D77)</f>
        <v>900000</v>
      </c>
      <c r="E78" s="44"/>
      <c r="F78" s="22"/>
      <c r="G78" s="22"/>
      <c r="H78" s="38"/>
      <c r="I78" s="22"/>
      <c r="J78" s="29">
        <f>SUM(J69:J77)</f>
        <v>45000</v>
      </c>
      <c r="K78" s="43">
        <f t="shared" si="18"/>
        <v>0.05</v>
      </c>
      <c r="L78" s="22"/>
      <c r="M78" s="43"/>
      <c r="N78" s="43"/>
    </row>
    <row r="79" spans="1:14" x14ac:dyDescent="0.2">
      <c r="B79" s="18"/>
      <c r="C79" s="18"/>
      <c r="D79" s="18"/>
      <c r="E79" s="18"/>
      <c r="F79" s="18"/>
      <c r="G79" s="39"/>
      <c r="H79" s="18"/>
      <c r="K79" s="17"/>
      <c r="N79" s="10"/>
    </row>
    <row r="80" spans="1:14" ht="42.75" x14ac:dyDescent="0.2">
      <c r="B80" s="18" t="s">
        <v>56</v>
      </c>
      <c r="C80" s="18"/>
      <c r="D80" s="18"/>
      <c r="E80" s="18"/>
      <c r="F80" s="18"/>
      <c r="G80" s="39"/>
      <c r="H80" s="18"/>
      <c r="K80" s="17"/>
      <c r="N80" s="10"/>
    </row>
    <row r="81" spans="1:14" x14ac:dyDescent="0.2">
      <c r="B81" s="18"/>
      <c r="C81" s="18"/>
      <c r="D81" s="18"/>
      <c r="E81" s="18"/>
      <c r="F81" s="18"/>
      <c r="G81" s="39"/>
      <c r="H81" s="18"/>
      <c r="K81" s="17"/>
      <c r="N81" s="10"/>
    </row>
    <row r="82" spans="1:14" s="70" customFormat="1" ht="15" x14ac:dyDescent="0.2">
      <c r="B82" s="76" t="s">
        <v>58</v>
      </c>
      <c r="C82" s="74"/>
      <c r="D82" s="74"/>
      <c r="E82" s="74"/>
      <c r="F82" s="74"/>
      <c r="G82" s="75"/>
      <c r="H82" s="74"/>
      <c r="K82" s="73"/>
      <c r="N82" s="72"/>
    </row>
    <row r="83" spans="1:14" ht="15" x14ac:dyDescent="0.2">
      <c r="A83" s="3"/>
      <c r="B83" s="5" t="s">
        <v>22</v>
      </c>
      <c r="C83" s="9">
        <v>12</v>
      </c>
      <c r="D83" s="3"/>
      <c r="E83" s="3"/>
      <c r="F83" s="3"/>
    </row>
    <row r="84" spans="1:14" ht="15" x14ac:dyDescent="0.2">
      <c r="A84" s="3"/>
      <c r="B84" s="5"/>
      <c r="C84" s="5"/>
      <c r="D84" s="3"/>
      <c r="E84" s="3"/>
      <c r="F84" s="3"/>
    </row>
    <row r="85" spans="1:14" ht="15" x14ac:dyDescent="0.2">
      <c r="B85" s="7" t="s">
        <v>43</v>
      </c>
      <c r="C85" s="6"/>
      <c r="D85" s="6"/>
      <c r="E85" s="6"/>
      <c r="F85" s="6"/>
      <c r="I85" s="15"/>
      <c r="J85" s="15"/>
      <c r="K85" s="15"/>
      <c r="L85" s="15"/>
      <c r="M85" s="15"/>
      <c r="N85" s="15"/>
    </row>
    <row r="86" spans="1:14" ht="60" x14ac:dyDescent="0.2">
      <c r="A86" s="3"/>
      <c r="B86" s="19" t="s">
        <v>5</v>
      </c>
      <c r="C86" s="19" t="s">
        <v>14</v>
      </c>
      <c r="D86" s="23" t="s">
        <v>21</v>
      </c>
      <c r="E86" s="20" t="s">
        <v>20</v>
      </c>
      <c r="F86" s="21" t="s">
        <v>19</v>
      </c>
      <c r="G86" s="21" t="s">
        <v>49</v>
      </c>
      <c r="H86" s="21" t="s">
        <v>45</v>
      </c>
      <c r="I86" s="21" t="s">
        <v>32</v>
      </c>
      <c r="J86" s="21" t="s">
        <v>34</v>
      </c>
      <c r="K86" s="21" t="s">
        <v>17</v>
      </c>
      <c r="L86" s="21" t="s">
        <v>48</v>
      </c>
      <c r="M86" s="21" t="s">
        <v>27</v>
      </c>
      <c r="N86" s="21" t="s">
        <v>28</v>
      </c>
    </row>
    <row r="87" spans="1:14" x14ac:dyDescent="0.2">
      <c r="A87" s="3"/>
      <c r="B87" s="4" t="s">
        <v>6</v>
      </c>
      <c r="C87" s="4" t="s">
        <v>0</v>
      </c>
      <c r="D87" s="37">
        <v>100000</v>
      </c>
      <c r="E87" s="36">
        <v>100000000</v>
      </c>
      <c r="F87" s="24">
        <f>D87/E87</f>
        <v>1E-3</v>
      </c>
      <c r="G87" s="25">
        <f>E87*($C$83/12)</f>
        <v>100000000</v>
      </c>
      <c r="H87" s="36">
        <v>95000000</v>
      </c>
      <c r="I87" s="25">
        <f>G87-H87</f>
        <v>5000000</v>
      </c>
      <c r="J87" s="26">
        <f t="shared" ref="J87:J95" si="25">F87*I87</f>
        <v>5000</v>
      </c>
      <c r="K87" s="41">
        <f t="shared" ref="K87:K96" si="26">J87/D87</f>
        <v>0.05</v>
      </c>
      <c r="L87" s="25">
        <f>96000000*($C$83/12)</f>
        <v>96000000</v>
      </c>
      <c r="M87" s="25">
        <f>L87-H87</f>
        <v>1000000</v>
      </c>
      <c r="N87" s="41">
        <f>M87/H87</f>
        <v>1.0526315789473684E-2</v>
      </c>
    </row>
    <row r="88" spans="1:14" x14ac:dyDescent="0.2">
      <c r="A88" s="3"/>
      <c r="B88" s="4" t="s">
        <v>7</v>
      </c>
      <c r="C88" s="4" t="s">
        <v>0</v>
      </c>
      <c r="D88" s="37">
        <v>100000</v>
      </c>
      <c r="E88" s="36">
        <v>100000000</v>
      </c>
      <c r="F88" s="24">
        <f t="shared" ref="F88:F95" si="27">D88/E88</f>
        <v>1E-3</v>
      </c>
      <c r="G88" s="25">
        <f t="shared" ref="G88:G95" si="28">E88*($C$83/12)</f>
        <v>100000000</v>
      </c>
      <c r="H88" s="36">
        <v>95000000</v>
      </c>
      <c r="I88" s="25">
        <f t="shared" ref="I88:I95" si="29">G88-H88</f>
        <v>5000000</v>
      </c>
      <c r="J88" s="26">
        <f t="shared" si="25"/>
        <v>5000</v>
      </c>
      <c r="K88" s="41">
        <f t="shared" si="26"/>
        <v>0.05</v>
      </c>
      <c r="L88" s="25">
        <f t="shared" ref="L88:L95" si="30">96000000*($C$83/12)</f>
        <v>96000000</v>
      </c>
      <c r="M88" s="25">
        <f t="shared" ref="M88:M95" si="31">L88-H88</f>
        <v>1000000</v>
      </c>
      <c r="N88" s="41">
        <f t="shared" ref="N88:N95" si="32">M88/H88</f>
        <v>1.0526315789473684E-2</v>
      </c>
    </row>
    <row r="89" spans="1:14" x14ac:dyDescent="0.2">
      <c r="A89" s="3"/>
      <c r="B89" s="4" t="s">
        <v>8</v>
      </c>
      <c r="C89" s="4" t="s">
        <v>16</v>
      </c>
      <c r="D89" s="37">
        <v>100000</v>
      </c>
      <c r="E89" s="36">
        <v>100000000</v>
      </c>
      <c r="F89" s="24">
        <f t="shared" si="27"/>
        <v>1E-3</v>
      </c>
      <c r="G89" s="25">
        <f t="shared" si="28"/>
        <v>100000000</v>
      </c>
      <c r="H89" s="36">
        <v>95000000</v>
      </c>
      <c r="I89" s="25">
        <f t="shared" si="29"/>
        <v>5000000</v>
      </c>
      <c r="J89" s="26">
        <f t="shared" si="25"/>
        <v>5000</v>
      </c>
      <c r="K89" s="41">
        <f t="shared" si="26"/>
        <v>0.05</v>
      </c>
      <c r="L89" s="25">
        <f t="shared" si="30"/>
        <v>96000000</v>
      </c>
      <c r="M89" s="25">
        <f t="shared" si="31"/>
        <v>1000000</v>
      </c>
      <c r="N89" s="41">
        <f t="shared" si="32"/>
        <v>1.0526315789473684E-2</v>
      </c>
    </row>
    <row r="90" spans="1:14" x14ac:dyDescent="0.2">
      <c r="A90" s="3"/>
      <c r="B90" s="4" t="s">
        <v>9</v>
      </c>
      <c r="C90" s="4" t="s">
        <v>16</v>
      </c>
      <c r="D90" s="37">
        <v>100000</v>
      </c>
      <c r="E90" s="36">
        <v>100000000</v>
      </c>
      <c r="F90" s="24">
        <f t="shared" si="27"/>
        <v>1E-3</v>
      </c>
      <c r="G90" s="25">
        <f t="shared" si="28"/>
        <v>100000000</v>
      </c>
      <c r="H90" s="36">
        <v>95000000</v>
      </c>
      <c r="I90" s="25">
        <f t="shared" si="29"/>
        <v>5000000</v>
      </c>
      <c r="J90" s="26">
        <f t="shared" si="25"/>
        <v>5000</v>
      </c>
      <c r="K90" s="41">
        <f t="shared" si="26"/>
        <v>0.05</v>
      </c>
      <c r="L90" s="25">
        <f t="shared" si="30"/>
        <v>96000000</v>
      </c>
      <c r="M90" s="25">
        <f t="shared" si="31"/>
        <v>1000000</v>
      </c>
      <c r="N90" s="41">
        <f t="shared" si="32"/>
        <v>1.0526315789473684E-2</v>
      </c>
    </row>
    <row r="91" spans="1:14" x14ac:dyDescent="0.2">
      <c r="A91" s="3"/>
      <c r="B91" s="4" t="s">
        <v>10</v>
      </c>
      <c r="C91" s="4" t="s">
        <v>16</v>
      </c>
      <c r="D91" s="37">
        <v>100000</v>
      </c>
      <c r="E91" s="36">
        <v>100000000</v>
      </c>
      <c r="F91" s="24">
        <f t="shared" si="27"/>
        <v>1E-3</v>
      </c>
      <c r="G91" s="25">
        <f t="shared" si="28"/>
        <v>100000000</v>
      </c>
      <c r="H91" s="36">
        <v>95000000</v>
      </c>
      <c r="I91" s="25">
        <f t="shared" si="29"/>
        <v>5000000</v>
      </c>
      <c r="J91" s="26">
        <f t="shared" si="25"/>
        <v>5000</v>
      </c>
      <c r="K91" s="41">
        <f t="shared" si="26"/>
        <v>0.05</v>
      </c>
      <c r="L91" s="25">
        <f t="shared" si="30"/>
        <v>96000000</v>
      </c>
      <c r="M91" s="25">
        <f t="shared" si="31"/>
        <v>1000000</v>
      </c>
      <c r="N91" s="41">
        <f t="shared" si="32"/>
        <v>1.0526315789473684E-2</v>
      </c>
    </row>
    <row r="92" spans="1:14" x14ac:dyDescent="0.2">
      <c r="A92" s="3"/>
      <c r="B92" s="4" t="s">
        <v>15</v>
      </c>
      <c r="C92" s="4" t="s">
        <v>16</v>
      </c>
      <c r="D92" s="37">
        <v>100000</v>
      </c>
      <c r="E92" s="36">
        <v>100000000</v>
      </c>
      <c r="F92" s="24">
        <f t="shared" si="27"/>
        <v>1E-3</v>
      </c>
      <c r="G92" s="25">
        <f t="shared" si="28"/>
        <v>100000000</v>
      </c>
      <c r="H92" s="36">
        <v>95000000</v>
      </c>
      <c r="I92" s="25">
        <f t="shared" si="29"/>
        <v>5000000</v>
      </c>
      <c r="J92" s="26">
        <f t="shared" si="25"/>
        <v>5000</v>
      </c>
      <c r="K92" s="41">
        <f t="shared" si="26"/>
        <v>0.05</v>
      </c>
      <c r="L92" s="25">
        <f t="shared" si="30"/>
        <v>96000000</v>
      </c>
      <c r="M92" s="25">
        <f t="shared" si="31"/>
        <v>1000000</v>
      </c>
      <c r="N92" s="41">
        <f t="shared" si="32"/>
        <v>1.0526315789473684E-2</v>
      </c>
    </row>
    <row r="93" spans="1:14" x14ac:dyDescent="0.2">
      <c r="B93" s="4" t="s">
        <v>11</v>
      </c>
      <c r="C93" s="4" t="s">
        <v>0</v>
      </c>
      <c r="D93" s="37">
        <v>100000</v>
      </c>
      <c r="E93" s="36">
        <v>100000000</v>
      </c>
      <c r="F93" s="24">
        <f t="shared" si="27"/>
        <v>1E-3</v>
      </c>
      <c r="G93" s="25">
        <f t="shared" si="28"/>
        <v>100000000</v>
      </c>
      <c r="H93" s="36">
        <v>95000000</v>
      </c>
      <c r="I93" s="25">
        <f t="shared" si="29"/>
        <v>5000000</v>
      </c>
      <c r="J93" s="26">
        <f t="shared" si="25"/>
        <v>5000</v>
      </c>
      <c r="K93" s="41">
        <f t="shared" si="26"/>
        <v>0.05</v>
      </c>
      <c r="L93" s="25">
        <f t="shared" si="30"/>
        <v>96000000</v>
      </c>
      <c r="M93" s="25">
        <f t="shared" si="31"/>
        <v>1000000</v>
      </c>
      <c r="N93" s="41">
        <f t="shared" si="32"/>
        <v>1.0526315789473684E-2</v>
      </c>
    </row>
    <row r="94" spans="1:14" x14ac:dyDescent="0.2">
      <c r="B94" s="4" t="s">
        <v>12</v>
      </c>
      <c r="C94" s="4" t="s">
        <v>16</v>
      </c>
      <c r="D94" s="37">
        <v>100000</v>
      </c>
      <c r="E94" s="36">
        <v>100000000</v>
      </c>
      <c r="F94" s="24">
        <f t="shared" si="27"/>
        <v>1E-3</v>
      </c>
      <c r="G94" s="25">
        <f t="shared" si="28"/>
        <v>100000000</v>
      </c>
      <c r="H94" s="36">
        <v>95000000</v>
      </c>
      <c r="I94" s="25">
        <f t="shared" si="29"/>
        <v>5000000</v>
      </c>
      <c r="J94" s="26">
        <f t="shared" si="25"/>
        <v>5000</v>
      </c>
      <c r="K94" s="41">
        <f t="shared" si="26"/>
        <v>0.05</v>
      </c>
      <c r="L94" s="25">
        <f t="shared" si="30"/>
        <v>96000000</v>
      </c>
      <c r="M94" s="25">
        <f t="shared" si="31"/>
        <v>1000000</v>
      </c>
      <c r="N94" s="41">
        <f t="shared" si="32"/>
        <v>1.0526315789473684E-2</v>
      </c>
    </row>
    <row r="95" spans="1:14" x14ac:dyDescent="0.2">
      <c r="B95" s="4" t="s">
        <v>13</v>
      </c>
      <c r="C95" s="4" t="s">
        <v>16</v>
      </c>
      <c r="D95" s="37">
        <v>100000</v>
      </c>
      <c r="E95" s="36">
        <v>100000000</v>
      </c>
      <c r="F95" s="24">
        <f t="shared" si="27"/>
        <v>1E-3</v>
      </c>
      <c r="G95" s="25">
        <f t="shared" si="28"/>
        <v>100000000</v>
      </c>
      <c r="H95" s="36">
        <v>95000000</v>
      </c>
      <c r="I95" s="25">
        <f t="shared" si="29"/>
        <v>5000000</v>
      </c>
      <c r="J95" s="27">
        <f t="shared" si="25"/>
        <v>5000</v>
      </c>
      <c r="K95" s="42">
        <f t="shared" si="26"/>
        <v>0.05</v>
      </c>
      <c r="L95" s="25">
        <f t="shared" si="30"/>
        <v>96000000</v>
      </c>
      <c r="M95" s="25">
        <f t="shared" si="31"/>
        <v>1000000</v>
      </c>
      <c r="N95" s="42">
        <f t="shared" si="32"/>
        <v>1.0526315789473684E-2</v>
      </c>
    </row>
    <row r="96" spans="1:14" ht="15" x14ac:dyDescent="0.25">
      <c r="B96" s="22" t="s">
        <v>18</v>
      </c>
      <c r="C96" s="22"/>
      <c r="D96" s="28">
        <f>SUM(D87:D95)</f>
        <v>900000</v>
      </c>
      <c r="E96" s="44"/>
      <c r="F96" s="22"/>
      <c r="G96" s="22"/>
      <c r="H96" s="38"/>
      <c r="I96" s="22"/>
      <c r="J96" s="29">
        <f>SUM(J87:J95)</f>
        <v>45000</v>
      </c>
      <c r="K96" s="43">
        <f t="shared" si="26"/>
        <v>0.05</v>
      </c>
      <c r="L96" s="22"/>
      <c r="M96" s="43"/>
      <c r="N96" s="43"/>
    </row>
    <row r="97" spans="2:14" x14ac:dyDescent="0.2">
      <c r="B97" s="18"/>
      <c r="C97" s="18"/>
      <c r="D97" s="18"/>
      <c r="E97" s="18"/>
      <c r="F97" s="18"/>
      <c r="G97" s="39"/>
      <c r="H97" s="18"/>
      <c r="K97" s="17"/>
      <c r="N97" s="10"/>
    </row>
    <row r="98" spans="2:14" ht="42.75" x14ac:dyDescent="0.2">
      <c r="B98" s="18" t="s">
        <v>56</v>
      </c>
      <c r="C98" s="18"/>
      <c r="D98" s="18"/>
      <c r="E98" s="18"/>
      <c r="F98" s="18"/>
      <c r="G98" s="39"/>
      <c r="H98" s="18"/>
      <c r="K98" s="17"/>
      <c r="N98" s="10"/>
    </row>
    <row r="99" spans="2:14" ht="15" thickBot="1" x14ac:dyDescent="0.25">
      <c r="B99" s="18"/>
      <c r="C99" s="18"/>
      <c r="D99" s="18"/>
      <c r="E99" s="18"/>
      <c r="F99" s="18"/>
      <c r="G99" s="39"/>
      <c r="H99" s="18"/>
      <c r="K99" s="17"/>
      <c r="N99" s="10"/>
    </row>
    <row r="100" spans="2:14" ht="15" x14ac:dyDescent="0.25">
      <c r="B100" s="46" t="s">
        <v>33</v>
      </c>
      <c r="C100" s="47"/>
      <c r="D100" s="48"/>
      <c r="E100" s="47"/>
      <c r="F100" s="47"/>
      <c r="G100" s="47"/>
      <c r="H100" s="47"/>
      <c r="I100" s="49"/>
      <c r="J100" s="50"/>
    </row>
    <row r="101" spans="2:14" ht="15" x14ac:dyDescent="0.25">
      <c r="B101" s="51" t="s">
        <v>36</v>
      </c>
      <c r="C101" s="32"/>
      <c r="D101" s="33"/>
      <c r="E101" s="32"/>
      <c r="F101" s="32"/>
      <c r="G101" s="32"/>
      <c r="H101" s="32"/>
      <c r="I101" s="34"/>
      <c r="J101" s="52">
        <f>J96+J78+J60+J42</f>
        <v>162000</v>
      </c>
    </row>
    <row r="102" spans="2:14" ht="15" x14ac:dyDescent="0.25">
      <c r="B102" s="51" t="s">
        <v>35</v>
      </c>
      <c r="C102" s="32"/>
      <c r="D102" s="33"/>
      <c r="E102" s="32"/>
      <c r="F102" s="32"/>
      <c r="G102" s="32"/>
      <c r="H102" s="32"/>
      <c r="I102" s="34"/>
      <c r="J102" s="57">
        <f>H21</f>
        <v>113000</v>
      </c>
    </row>
    <row r="103" spans="2:14" ht="15.75" thickBot="1" x14ac:dyDescent="0.3">
      <c r="B103" s="53" t="s">
        <v>52</v>
      </c>
      <c r="C103" s="54"/>
      <c r="D103" s="55"/>
      <c r="E103" s="54"/>
      <c r="F103" s="54"/>
      <c r="G103" s="54"/>
      <c r="H103" s="54"/>
      <c r="I103" s="56"/>
      <c r="J103" s="58">
        <f>J101-J102</f>
        <v>49000</v>
      </c>
    </row>
    <row r="104" spans="2:14" ht="15" x14ac:dyDescent="0.25">
      <c r="B104" s="32"/>
      <c r="C104" s="32"/>
      <c r="D104" s="33"/>
      <c r="E104" s="32"/>
      <c r="F104" s="32"/>
      <c r="G104" s="32"/>
      <c r="H104" s="32"/>
      <c r="I104" s="34"/>
      <c r="J104" s="35"/>
    </row>
    <row r="105" spans="2:14" ht="42.75" x14ac:dyDescent="0.25">
      <c r="B105" s="45" t="s">
        <v>53</v>
      </c>
      <c r="C105" s="32"/>
      <c r="D105" s="33"/>
      <c r="E105" s="32"/>
      <c r="F105" s="32"/>
      <c r="G105" s="32"/>
      <c r="H105" s="32"/>
      <c r="I105" s="34"/>
      <c r="J105" s="35"/>
    </row>
    <row r="106" spans="2:14" ht="15" x14ac:dyDescent="0.25">
      <c r="B106" s="32"/>
      <c r="C106" s="32"/>
      <c r="D106" s="33"/>
      <c r="E106" s="32"/>
      <c r="F106" s="32"/>
      <c r="G106" s="32"/>
      <c r="H106" s="32"/>
      <c r="I106" s="34"/>
      <c r="J106" s="35"/>
    </row>
    <row r="107" spans="2:14" ht="15" x14ac:dyDescent="0.25">
      <c r="B107" s="2" t="s">
        <v>2</v>
      </c>
      <c r="J107" s="15"/>
    </row>
    <row r="108" spans="2:14" x14ac:dyDescent="0.2">
      <c r="B108" s="13"/>
      <c r="C108" s="13"/>
      <c r="D108" s="13"/>
      <c r="E108" s="13"/>
      <c r="F108" s="13"/>
      <c r="G108" s="13"/>
      <c r="H108" s="13"/>
      <c r="J108" s="15"/>
    </row>
    <row r="109" spans="2:14" x14ac:dyDescent="0.2">
      <c r="B109" s="13"/>
      <c r="C109" s="13"/>
      <c r="D109" s="13"/>
      <c r="E109" s="13"/>
      <c r="F109" s="13"/>
      <c r="G109" s="13"/>
      <c r="H109" s="13"/>
      <c r="J109" s="15"/>
    </row>
    <row r="110" spans="2:14" x14ac:dyDescent="0.2">
      <c r="B110" s="13"/>
      <c r="C110" s="13"/>
      <c r="D110" s="13"/>
      <c r="E110" s="13"/>
      <c r="F110" s="13"/>
      <c r="G110" s="13"/>
      <c r="H110" s="13"/>
      <c r="J110" s="15"/>
    </row>
    <row r="111" spans="2:14" x14ac:dyDescent="0.2">
      <c r="B111" s="13"/>
      <c r="C111" s="13"/>
      <c r="D111" s="13"/>
      <c r="E111" s="13"/>
      <c r="F111" s="13"/>
      <c r="G111" s="13"/>
      <c r="H111" s="13"/>
      <c r="J111" s="15"/>
    </row>
    <row r="112" spans="2:14" x14ac:dyDescent="0.2">
      <c r="B112" s="13"/>
      <c r="C112" s="13"/>
      <c r="D112" s="13"/>
      <c r="E112" s="13"/>
      <c r="F112" s="13"/>
      <c r="G112" s="13"/>
      <c r="H112" s="13"/>
    </row>
    <row r="113" spans="2:8" x14ac:dyDescent="0.2">
      <c r="B113" s="13"/>
      <c r="C113" s="13"/>
      <c r="D113" s="13"/>
      <c r="E113" s="13"/>
      <c r="F113" s="13"/>
      <c r="G113" s="13"/>
      <c r="H113" s="13"/>
    </row>
    <row r="114" spans="2:8" x14ac:dyDescent="0.2">
      <c r="B114" s="13"/>
      <c r="C114" s="13"/>
      <c r="D114" s="13"/>
      <c r="E114" s="13"/>
      <c r="F114" s="13"/>
      <c r="G114" s="13"/>
      <c r="H114" s="13"/>
    </row>
    <row r="115" spans="2:8" x14ac:dyDescent="0.2">
      <c r="B115" s="13"/>
      <c r="C115" s="13"/>
      <c r="D115" s="13"/>
      <c r="E115" s="13"/>
      <c r="F115" s="13"/>
      <c r="G115" s="13"/>
      <c r="H115" s="13"/>
    </row>
  </sheetData>
  <sheetProtection algorithmName="SHA-512" hashValue="l2MaDur3TAcAOvA67KnS3sR1+mma1ZO8qsPYBXmgqfBwlxRtINOrsrj/jruTIbQYb24gL1H/nTcGj0pxXFmn3w==" saltValue="VjMrNiE83EZJx7MjuRXxug==" spinCount="100000" sheet="1" objects="1" scenarios="1"/>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48"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D318-64D1-4A94-ABCD-5512536A3880}">
  <sheetPr codeName="Sheet17"/>
  <dimension ref="A10:U260"/>
  <sheetViews>
    <sheetView showGridLines="0"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19"/>
      <c r="C18" s="119"/>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19"/>
      <c r="C23" s="153" t="s">
        <v>158</v>
      </c>
      <c r="D23" s="153"/>
      <c r="E23" s="153"/>
      <c r="F23" s="154"/>
      <c r="G23" s="90" t="s">
        <v>153</v>
      </c>
    </row>
    <row r="24" spans="1:13" ht="13.9" hidden="1" customHeight="1" thickTop="1" thickBot="1" x14ac:dyDescent="0.25">
      <c r="A24" s="3"/>
      <c r="B24" s="119"/>
      <c r="C24" s="153" t="s">
        <v>159</v>
      </c>
      <c r="D24" s="153"/>
      <c r="E24" s="153"/>
      <c r="F24" s="154"/>
      <c r="G24" s="90" t="s">
        <v>153</v>
      </c>
    </row>
    <row r="25" spans="1:13" ht="13.9" hidden="1" customHeight="1" thickTop="1" thickBot="1" x14ac:dyDescent="0.25">
      <c r="A25" s="3"/>
      <c r="B25" s="119"/>
      <c r="C25" s="153" t="s">
        <v>237</v>
      </c>
      <c r="D25" s="153"/>
      <c r="E25" s="153"/>
      <c r="F25" s="154"/>
      <c r="G25" s="90" t="s">
        <v>153</v>
      </c>
    </row>
    <row r="26" spans="1:13" ht="13.9" hidden="1" customHeight="1" thickTop="1" thickBot="1" x14ac:dyDescent="0.25">
      <c r="A26" s="3"/>
      <c r="B26" s="119"/>
      <c r="C26" s="153" t="s">
        <v>160</v>
      </c>
      <c r="D26" s="153"/>
      <c r="E26" s="153"/>
      <c r="F26" s="154"/>
      <c r="G26" s="90" t="s">
        <v>153</v>
      </c>
    </row>
    <row r="27" spans="1:13" ht="13.9" hidden="1" customHeight="1" thickTop="1" thickBot="1" x14ac:dyDescent="0.25">
      <c r="A27" s="3"/>
      <c r="B27" s="119"/>
      <c r="C27" s="153" t="s">
        <v>161</v>
      </c>
      <c r="D27" s="153"/>
      <c r="E27" s="153"/>
      <c r="F27" s="154"/>
      <c r="G27" s="90" t="s">
        <v>153</v>
      </c>
    </row>
    <row r="28" spans="1:13" ht="15" hidden="1" x14ac:dyDescent="0.2">
      <c r="A28" s="3"/>
      <c r="B28" s="119"/>
      <c r="C28" s="119"/>
      <c r="D28" s="3"/>
      <c r="E28" s="3"/>
      <c r="F28" s="3"/>
    </row>
    <row r="29" spans="1:13" ht="15" hidden="1" x14ac:dyDescent="0.2">
      <c r="A29" s="3"/>
      <c r="B29" s="119"/>
      <c r="C29" s="119"/>
      <c r="D29" s="3"/>
      <c r="E29" s="3"/>
      <c r="F29" s="3"/>
    </row>
    <row r="30" spans="1:13" ht="15" x14ac:dyDescent="0.2">
      <c r="A30" s="3"/>
      <c r="B30" s="119"/>
      <c r="C30" s="119"/>
      <c r="D30" s="3"/>
      <c r="E30" s="3"/>
      <c r="F30" s="3"/>
    </row>
    <row r="31" spans="1:13" ht="15" x14ac:dyDescent="0.2">
      <c r="A31" s="3"/>
      <c r="B31" s="119"/>
      <c r="C31" s="119"/>
      <c r="D31" s="3"/>
      <c r="E31" s="3"/>
      <c r="F31" s="3"/>
    </row>
    <row r="32" spans="1:13" ht="15" x14ac:dyDescent="0.2">
      <c r="A32" s="3"/>
      <c r="B32" s="119"/>
      <c r="C32" s="119"/>
      <c r="D32" s="3"/>
      <c r="E32" s="3"/>
      <c r="F32" s="3"/>
    </row>
    <row r="33" spans="1:18" ht="15" hidden="1" x14ac:dyDescent="0.2">
      <c r="A33" s="3" t="s">
        <v>30</v>
      </c>
      <c r="B33" s="119"/>
      <c r="C33" s="119"/>
      <c r="D33" s="3"/>
      <c r="E33" s="3"/>
      <c r="F33" s="3"/>
    </row>
    <row r="34" spans="1:18" ht="15" hidden="1" x14ac:dyDescent="0.25">
      <c r="A34" s="77"/>
      <c r="B34" s="119" t="s">
        <v>143</v>
      </c>
      <c r="C34" s="119"/>
      <c r="D34" s="3"/>
      <c r="E34" s="3"/>
      <c r="F34" s="3"/>
    </row>
    <row r="35" spans="1:18" ht="15" hidden="1" x14ac:dyDescent="0.2">
      <c r="A35" s="3"/>
      <c r="B35" s="119" t="s">
        <v>22</v>
      </c>
      <c r="C35" s="87"/>
      <c r="D35" s="3"/>
      <c r="E35" s="3"/>
      <c r="F35" s="3"/>
      <c r="G35" s="16"/>
    </row>
    <row r="36" spans="1:18" ht="15" hidden="1" x14ac:dyDescent="0.2">
      <c r="A36" s="3"/>
      <c r="B36" s="119"/>
      <c r="C36" s="119"/>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19" t="s">
        <v>144</v>
      </c>
      <c r="C63" s="74"/>
      <c r="D63" s="74"/>
      <c r="E63" s="74"/>
      <c r="F63" s="74"/>
      <c r="G63" s="75"/>
      <c r="H63" s="74"/>
      <c r="K63" s="73"/>
      <c r="L63" s="11"/>
      <c r="M63" s="11"/>
      <c r="N63" s="11"/>
      <c r="O63" s="11"/>
      <c r="P63" s="11"/>
      <c r="Q63" s="11"/>
      <c r="R63" s="11"/>
      <c r="S63" s="11"/>
      <c r="T63" s="11"/>
    </row>
    <row r="64" spans="1:21" ht="15" hidden="1" x14ac:dyDescent="0.2">
      <c r="A64" s="3"/>
      <c r="B64" s="119" t="s">
        <v>22</v>
      </c>
      <c r="C64" s="87"/>
      <c r="D64" s="3"/>
      <c r="E64" s="3"/>
      <c r="F64" s="3"/>
    </row>
    <row r="65" spans="1:21" ht="15" hidden="1" x14ac:dyDescent="0.2">
      <c r="A65" s="3"/>
      <c r="B65" s="119"/>
      <c r="C65" s="119"/>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19" t="s">
        <v>57</v>
      </c>
      <c r="C92" s="74"/>
      <c r="D92" s="74"/>
      <c r="E92" s="74"/>
      <c r="F92" s="74"/>
      <c r="G92" s="75"/>
      <c r="H92" s="74"/>
      <c r="K92" s="73"/>
    </row>
    <row r="93" spans="1:14" ht="15" hidden="1" x14ac:dyDescent="0.2">
      <c r="A93" s="3"/>
      <c r="B93" s="119" t="s">
        <v>22</v>
      </c>
      <c r="C93" s="87"/>
      <c r="D93" s="3"/>
      <c r="E93" s="3"/>
      <c r="F93" s="3"/>
    </row>
    <row r="94" spans="1:14" ht="15" hidden="1" x14ac:dyDescent="0.2">
      <c r="A94" s="3"/>
      <c r="B94" s="119"/>
      <c r="C94" s="119"/>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19" t="s">
        <v>58</v>
      </c>
      <c r="C121" s="74"/>
      <c r="D121" s="74"/>
      <c r="E121" s="74"/>
      <c r="F121" s="74"/>
      <c r="G121" s="75"/>
      <c r="H121" s="74"/>
      <c r="K121" s="73"/>
    </row>
    <row r="122" spans="1:11" ht="15" hidden="1" x14ac:dyDescent="0.2">
      <c r="A122" s="3"/>
      <c r="B122" s="119" t="s">
        <v>22</v>
      </c>
      <c r="C122" s="87"/>
      <c r="D122" s="3"/>
      <c r="E122" s="3"/>
      <c r="F122" s="3"/>
    </row>
    <row r="123" spans="1:11" ht="15" hidden="1" x14ac:dyDescent="0.2">
      <c r="A123" s="3"/>
      <c r="B123" s="119"/>
      <c r="C123" s="119"/>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19" t="s">
        <v>22</v>
      </c>
      <c r="C151" s="87"/>
      <c r="D151" s="3"/>
      <c r="E151" s="3"/>
      <c r="F151" s="3"/>
    </row>
    <row r="152" spans="1:11" ht="15" hidden="1" x14ac:dyDescent="0.2">
      <c r="A152" s="3"/>
      <c r="B152" s="119"/>
      <c r="C152" s="119"/>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19" t="s">
        <v>22</v>
      </c>
      <c r="C180" s="87"/>
      <c r="D180" s="3"/>
      <c r="E180" s="3"/>
      <c r="F180" s="3"/>
    </row>
    <row r="181" spans="1:11" ht="15" hidden="1" x14ac:dyDescent="0.2">
      <c r="A181" s="3"/>
      <c r="B181" s="119"/>
      <c r="C181" s="119"/>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19" t="s">
        <v>22</v>
      </c>
      <c r="C209" s="87"/>
      <c r="D209" s="3"/>
      <c r="E209" s="3"/>
      <c r="F209" s="3"/>
    </row>
    <row r="210" spans="1:11" ht="15" hidden="1" x14ac:dyDescent="0.2">
      <c r="A210" s="3"/>
      <c r="B210" s="119"/>
      <c r="C210" s="119"/>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hidden="1"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MmpftsP5l5zH5RSPnis42l9r63NARsB5ilA+esIgol6ZaB9E0jy3qp7QTr4G/9U463EYyZgc5pErOot7c0ZKOA==" saltValue="a18JSY43tUd5CD6c+UAkKA==" spinCount="100000" sheet="1" objects="1" scenarios="1"/>
  <mergeCells count="20">
    <mergeCell ref="C25:F25"/>
    <mergeCell ref="C26:F26"/>
    <mergeCell ref="C27:F27"/>
    <mergeCell ref="B61:H61"/>
    <mergeCell ref="H16:I16"/>
    <mergeCell ref="H17:I17"/>
    <mergeCell ref="B246:H256"/>
    <mergeCell ref="B119:H119"/>
    <mergeCell ref="B148:H148"/>
    <mergeCell ref="B177:H177"/>
    <mergeCell ref="B206:H206"/>
    <mergeCell ref="B235:H235"/>
    <mergeCell ref="B242:H242"/>
    <mergeCell ref="B90:H90"/>
    <mergeCell ref="H18:I18"/>
    <mergeCell ref="B21:B22"/>
    <mergeCell ref="C21:F21"/>
    <mergeCell ref="C22:F22"/>
    <mergeCell ref="C23:F23"/>
    <mergeCell ref="C24:F24"/>
  </mergeCells>
  <dataValidations disablePrompts="1" count="4">
    <dataValidation type="list" allowBlank="1" showInputMessage="1" showErrorMessage="1" sqref="C68:C87 C39:C58 C97:C116" xr:uid="{80A9A076-4A4D-4F6C-B3D7-2E5D1C15D2D9}">
      <formula1>"kW,kWh"</formula1>
    </dataValidation>
    <dataValidation type="list" allowBlank="1" showInputMessage="1" showErrorMessage="1" sqref="G21:G27" xr:uid="{35C6B476-71ED-42DA-BDA8-CDD4F95A8E1A}">
      <formula1>"Yes,No"</formula1>
    </dataValidation>
    <dataValidation type="list" allowBlank="1" showInputMessage="1" showErrorMessage="1" sqref="C213:C232 C184:C203 C155:C174 C126:C145" xr:uid="{B4C406EA-5A3F-465D-BAC9-A5824C091FA0}">
      <formula1>"kW,kWh,# of customers"</formula1>
    </dataValidation>
    <dataValidation type="list" allowBlank="1" showInputMessage="1" showErrorMessage="1" sqref="C10" xr:uid="{4438E0F4-3DEB-490F-AB26-85B7A9EB4FD2}">
      <formula1>"2009,2010,2011,2012,2013,2014,2015"</formula1>
    </dataValidation>
  </dataValidations>
  <hyperlinks>
    <hyperlink ref="E37" r:id="rId1" display="https://www.ebay.com/itm/392051712212" xr:uid="{473DA029-D4B6-428F-AE71-ED31BF918411}"/>
  </hyperlinks>
  <pageMargins left="0.7" right="0.7" top="0.75" bottom="0.75" header="0.3" footer="0.3"/>
  <pageSetup orientation="portrait" verticalDpi="9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BAFD-07FD-42AD-A551-B142935A8125}">
  <sheetPr codeName="Sheet18"/>
  <dimension ref="A10:U260"/>
  <sheetViews>
    <sheetView showGridLines="0" topLeftCell="C1" zoomScale="85" zoomScaleNormal="85" workbookViewId="0">
      <selection activeCell="K32" sqref="K32"/>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hidden="1"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36Jm/MTvmzYbUz/LupuZZahGoE0yLiTyIBx2HAU3sVx+id63qW9rcv2qgUiYH+kjydhPqJxgiLljjYE3EtiIVQ==" saltValue="j4GNWbf5L7nrNpJ7xkiF7g=="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8A1CC3B0-EA50-4790-B630-9CBD69B51A64}">
      <formula1>"2009,2010,2011,2012,2013,2014,2015"</formula1>
    </dataValidation>
    <dataValidation type="list" allowBlank="1" showInputMessage="1" showErrorMessage="1" sqref="C213:C232 C184:C203 C155:C174 C126:C145" xr:uid="{8362EE2E-B189-40CF-928B-801974216248}">
      <formula1>"kW,kWh,# of customers"</formula1>
    </dataValidation>
    <dataValidation type="list" allowBlank="1" showInputMessage="1" showErrorMessage="1" sqref="G21:G27" xr:uid="{90B40148-31E5-431C-B3DE-FD3FBBD4A253}">
      <formula1>"Yes,No"</formula1>
    </dataValidation>
    <dataValidation type="list" allowBlank="1" showInputMessage="1" showErrorMessage="1" sqref="C68:C87 C39:C58 C97:C116" xr:uid="{2F76A87A-9D9A-4B75-84E9-422E8CC7C81C}">
      <formula1>"kW,kWh"</formula1>
    </dataValidation>
  </dataValidations>
  <hyperlinks>
    <hyperlink ref="E37" r:id="rId1" display="https://www.ebay.com/itm/392051712212" xr:uid="{FD4B069B-7D8B-4B4E-83C1-71A801B50916}"/>
  </hyperlinks>
  <pageMargins left="0.7" right="0.7" top="0.75" bottom="0.75" header="0.3" footer="0.3"/>
  <pageSetup orientation="portrait" verticalDpi="9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0C50-B32E-489F-A3B7-13CE2788353F}">
  <sheetPr codeName="Sheet19"/>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vRQp3yy2M2/W0AWXvSPEzJRn1HLhdE5QXCOhA7iqoiwtqacj0AG4s1h0W90ONJEIXW95JKkEj5yRGvY4w1OLSw==" saltValue="wPDl6u/0eKGMMnKocwjNuQ=="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68:C87 C39:C58 C97:C116" xr:uid="{30F385F2-CED8-4FFE-AA94-A10AB8C04A76}">
      <formula1>"kW,kWh"</formula1>
    </dataValidation>
    <dataValidation type="list" allowBlank="1" showInputMessage="1" showErrorMessage="1" sqref="G21:G27" xr:uid="{F03F2800-F72F-48A5-A789-58B13B02BE8A}">
      <formula1>"Yes,No"</formula1>
    </dataValidation>
    <dataValidation type="list" allowBlank="1" showInputMessage="1" showErrorMessage="1" sqref="C213:C232 C184:C203 C155:C174 C126:C145" xr:uid="{E2965A37-2DFD-4B77-B331-68604F714E56}">
      <formula1>"kW,kWh,# of customers"</formula1>
    </dataValidation>
    <dataValidation type="list" allowBlank="1" showInputMessage="1" showErrorMessage="1" sqref="C10" xr:uid="{E030E471-BC0A-4F7C-BDE1-05739929B4D9}">
      <formula1>"2009,2010,2011,2012,2013,2014,2015"</formula1>
    </dataValidation>
  </dataValidations>
  <hyperlinks>
    <hyperlink ref="E37" r:id="rId1" display="https://www.ebay.com/itm/392051712212" xr:uid="{8D7BA08C-23BA-4A82-8822-D3CABC2FDA88}"/>
  </hyperlinks>
  <pageMargins left="0.7" right="0.7" top="0.75" bottom="0.75" header="0.3" footer="0.3"/>
  <pageSetup orientation="portrait" verticalDpi="9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160-FDD9-4D90-8530-98754E1AEE8F}">
  <sheetPr codeName="Sheet20"/>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LGBrsbIddt0AI8vC7XW13VOypIVikr0F+T6/q0EgjvtWve1Ee5bInUiyEHW/DuR712XUNmwE1pIWvOLVzqjGog==" saltValue="pnTfDqXBj3uSfUKTW20B5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55E42F9F-BB33-487E-93D3-8FDC6A196D4B}">
      <formula1>"2009,2010,2011,2012,2013,2014,2015"</formula1>
    </dataValidation>
    <dataValidation type="list" allowBlank="1" showInputMessage="1" showErrorMessage="1" sqref="C213:C232 C184:C203 C155:C174 C126:C145" xr:uid="{D9D08B48-8A68-4C8F-98AB-6001A951C7CB}">
      <formula1>"kW,kWh,# of customers"</formula1>
    </dataValidation>
    <dataValidation type="list" allowBlank="1" showInputMessage="1" showErrorMessage="1" sqref="G21:G27" xr:uid="{FB428228-0E35-4174-A4A9-43A8A7FE6E06}">
      <formula1>"Yes,No"</formula1>
    </dataValidation>
    <dataValidation type="list" allowBlank="1" showInputMessage="1" showErrorMessage="1" sqref="C68:C87 C39:C58 C97:C116" xr:uid="{CB4AE2AD-BDC8-4CDB-8EA6-D2987E426B0D}">
      <formula1>"kW,kWh"</formula1>
    </dataValidation>
  </dataValidations>
  <hyperlinks>
    <hyperlink ref="E37" r:id="rId1" display="https://www.ebay.com/itm/392051712212" xr:uid="{E3175A41-C65B-4BF2-9672-59922FE953D0}"/>
  </hyperlinks>
  <pageMargins left="0.7" right="0.7" top="0.75" bottom="0.75" header="0.3" footer="0.3"/>
  <pageSetup orientation="portrait" verticalDpi="9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32F-1E20-4197-8C43-7842EC3DDF37}">
  <sheetPr codeName="Sheet15"/>
  <dimension ref="A11:U260"/>
  <sheetViews>
    <sheetView showGridLines="0" topLeftCell="C1" zoomScale="85" zoomScaleNormal="85" workbookViewId="0">
      <selection activeCell="K31" sqref="K31"/>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19" t="s">
        <v>229</v>
      </c>
      <c r="C11" s="119">
        <v>2016</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O4nVpHiLlqJMs3t1QX1hmoSNPhY8O+0VRfMQCA7o8EC3NnU40kwIZK/xfdU3aE/2fbDie/yMGdKmHv6bvaiq6Q==" saltValue="ApSF//kgLQQc+jTeX26Za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3">
    <dataValidation type="list" allowBlank="1" showInputMessage="1" showErrorMessage="1" sqref="C213:C232 C184:C203 C155:C174 C126:C145" xr:uid="{B6231AD8-0F33-4D1D-B4F0-331CD0362E5B}">
      <formula1>"kW,kWh,# of customers"</formula1>
    </dataValidation>
    <dataValidation type="list" allowBlank="1" showInputMessage="1" showErrorMessage="1" sqref="G21:G27" xr:uid="{866FFEF3-40BC-45C8-85CF-FC0F841362DA}">
      <formula1>"Yes,No"</formula1>
    </dataValidation>
    <dataValidation type="list" allowBlank="1" showInputMessage="1" showErrorMessage="1" sqref="C68:C87 C39:C58 C97:C116" xr:uid="{256D0EFF-4585-42A6-8F10-0DE258006876}">
      <formula1>"kW,kWh"</formula1>
    </dataValidation>
  </dataValidations>
  <hyperlinks>
    <hyperlink ref="E37" r:id="rId1" display="https://www.ebay.com/itm/392051712212" xr:uid="{0A693567-31B1-41BE-B0BB-A7EAC1BC6371}"/>
  </hyperlinks>
  <pageMargins left="0.7" right="0.7" top="0.75" bottom="0.75" header="0.3" footer="0.3"/>
  <pageSetup orientation="portrait" verticalDpi="9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4" ma:contentTypeDescription="Create a new document." ma:contentTypeScope="" ma:versionID="575b58b60d0eb4e11df70cfcecbf893e">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c8f49216847e7f60492da75dfe8dbd5c"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e14693-d2a8-44d1-b741-91bad9e65f3c}" ma:internalName="TaxCatchAll" ma:showField="CatchAllData" ma:web="0f88fa1a-2dfd-460a-bd62-5264ee380b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f88fa1a-2dfd-460a-bd62-5264ee380bca" xsi:nil="true"/>
    <lcf76f155ced4ddcb4097134ff3c332f xmlns="033d26b1-57eb-4b60-9c03-6b92d80595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2BC05C-F95A-4184-92AE-EDD2B889EF2E}">
  <ds:schemaRefs>
    <ds:schemaRef ds:uri="http://schemas.microsoft.com/sharepoint/v3/contenttype/forms"/>
  </ds:schemaRefs>
</ds:datastoreItem>
</file>

<file path=customXml/itemProps2.xml><?xml version="1.0" encoding="utf-8"?>
<ds:datastoreItem xmlns:ds="http://schemas.openxmlformats.org/officeDocument/2006/customXml" ds:itemID="{C9CAF98E-6766-4C2C-AE62-8499F6A4FC21}"/>
</file>

<file path=customXml/itemProps3.xml><?xml version="1.0" encoding="utf-8"?>
<ds:datastoreItem xmlns:ds="http://schemas.openxmlformats.org/officeDocument/2006/customXml" ds:itemID="{7342EEE4-A83E-436F-A024-FCA503B50D5B}">
  <ds:schemaRefs>
    <ds:schemaRef ds:uri="0f88fa1a-2dfd-460a-bd62-5264ee380bca"/>
    <ds:schemaRef ds:uri="033d26b1-57eb-4b60-9c03-6b92d80595e4"/>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1. Information Sheet</vt:lpstr>
      <vt:lpstr>List</vt:lpstr>
      <vt:lpstr>1595 Analysis</vt:lpstr>
      <vt:lpstr>2015 or pre-2015(1)</vt:lpstr>
      <vt:lpstr>2015 or pre-2015(2)</vt:lpstr>
      <vt:lpstr>2015 or pre-2015(3)</vt:lpstr>
      <vt:lpstr>2015 or pre-2015(4)</vt:lpstr>
      <vt:lpstr>1595 2016</vt:lpstr>
      <vt:lpstr>1595 2017</vt:lpstr>
      <vt:lpstr>1595 2019</vt:lpstr>
      <vt:lpstr>Classes</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Mustapha El-Baba</cp:lastModifiedBy>
  <cp:lastPrinted>2022-04-02T13:22:13Z</cp:lastPrinted>
  <dcterms:created xsi:type="dcterms:W3CDTF">2017-05-01T19:29:01Z</dcterms:created>
  <dcterms:modified xsi:type="dcterms:W3CDTF">2022-04-02T13:25:56Z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