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iltonhydro.sharepoint.com/sites/2023ratecase/Shared Documents/1. 2023_CoS_Main/6. Interrogatories/4. OEB Interrogatories/"/>
    </mc:Choice>
  </mc:AlternateContent>
  <xr:revisionPtr revIDLastSave="2" documentId="8_{C70DCDB3-3744-4AC9-B661-95839C8D7B24}" xr6:coauthVersionLast="47" xr6:coauthVersionMax="47" xr10:uidLastSave="{18EA02F1-0199-444A-9921-7D3A81E3A97D}"/>
  <bookViews>
    <workbookView xWindow="-108" yWindow="-108" windowWidth="23256" windowHeight="12576" xr2:uid="{F20D93F4-D865-4C4D-99BD-95F733DA9E1C}"/>
  </bookViews>
  <sheets>
    <sheet name="REF.1 - AIIP Comparison" sheetId="3" r:id="rId1"/>
    <sheet name="REF.2 - AIIP Test Yr (Actual)" sheetId="1" r:id="rId2"/>
    <sheet name="REF.3 No AIIP Test Yr (Actual)" sheetId="2" r:id="rId3"/>
    <sheet name="9.1. CCA Support Schedule"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3">#REF!</definedName>
    <definedName name="\A">#REF!</definedName>
    <definedName name="\B" localSheetId="3">#REF!</definedName>
    <definedName name="\B">#REF!</definedName>
    <definedName name="\M">#REF!</definedName>
    <definedName name="\S">#REF!</definedName>
    <definedName name="\Z">#REF!</definedName>
    <definedName name="___fin1" localSheetId="3" hidden="1">{#N/A,#N/A,TRUE,"UKUPNO";#N/A,#N/A,TRUE,"PLASMAN";#N/A,#N/A,TRUE,"REKAP"}</definedName>
    <definedName name="___fin1" localSheetId="0" hidden="1">{#N/A,#N/A,TRUE,"UKUPNO";#N/A,#N/A,TRUE,"PLASMAN";#N/A,#N/A,TRUE,"REKAP"}</definedName>
    <definedName name="___fin1" localSheetId="2" hidden="1">{#N/A,#N/A,TRUE,"UKUPNO";#N/A,#N/A,TRUE,"PLASMAN";#N/A,#N/A,TRUE,"REKAP"}</definedName>
    <definedName name="___fin1" hidden="1">{#N/A,#N/A,TRUE,"UKUPNO";#N/A,#N/A,TRUE,"PLASMAN";#N/A,#N/A,TRUE,"REKAP"}</definedName>
    <definedName name="___HKJ1" localSheetId="3" hidden="1">{#N/A,#N/A,TRUE,"UKUPNO";#N/A,#N/A,TRUE,"PLASMAN";#N/A,#N/A,TRUE,"REKAP"}</definedName>
    <definedName name="___HKJ1" localSheetId="0" hidden="1">{#N/A,#N/A,TRUE,"UKUPNO";#N/A,#N/A,TRUE,"PLASMAN";#N/A,#N/A,TRUE,"REKAP"}</definedName>
    <definedName name="___HKJ1" localSheetId="2" hidden="1">{#N/A,#N/A,TRUE,"UKUPNO";#N/A,#N/A,TRUE,"PLASMAN";#N/A,#N/A,TRUE,"REKAP"}</definedName>
    <definedName name="___HKJ1" hidden="1">{#N/A,#N/A,TRUE,"UKUPNO";#N/A,#N/A,TRUE,"PLASMAN";#N/A,#N/A,TRUE,"REKAP"}</definedName>
    <definedName name="___HR1" localSheetId="3" hidden="1">{#N/A,#N/A,TRUE,"UKUPNO";#N/A,#N/A,TRUE,"PLASMAN";#N/A,#N/A,TRUE,"REKAP"}</definedName>
    <definedName name="___HR1" localSheetId="0" hidden="1">{#N/A,#N/A,TRUE,"UKUPNO";#N/A,#N/A,TRUE,"PLASMAN";#N/A,#N/A,TRUE,"REKAP"}</definedName>
    <definedName name="___HR1" localSheetId="2" hidden="1">{#N/A,#N/A,TRUE,"UKUPNO";#N/A,#N/A,TRUE,"PLASMAN";#N/A,#N/A,TRUE,"REKAP"}</definedName>
    <definedName name="___HR1" hidden="1">{#N/A,#N/A,TRUE,"UKUPNO";#N/A,#N/A,TRUE,"PLASMAN";#N/A,#N/A,TRUE,"REKAP"}</definedName>
    <definedName name="___K1" localSheetId="3" hidden="1">{#N/A,#N/A,TRUE,"UKUPNO";#N/A,#N/A,TRUE,"PLASMAN";#N/A,#N/A,TRUE,"REKAP"}</definedName>
    <definedName name="___K1" localSheetId="0" hidden="1">{#N/A,#N/A,TRUE,"UKUPNO";#N/A,#N/A,TRUE,"PLASMAN";#N/A,#N/A,TRUE,"REKAP"}</definedName>
    <definedName name="___K1" localSheetId="2" hidden="1">{#N/A,#N/A,TRUE,"UKUPNO";#N/A,#N/A,TRUE,"PLASMAN";#N/A,#N/A,TRUE,"REKAP"}</definedName>
    <definedName name="___K1" hidden="1">{#N/A,#N/A,TRUE,"UKUPNO";#N/A,#N/A,TRUE,"PLASMAN";#N/A,#N/A,TRUE,"REKAP"}</definedName>
    <definedName name="___KO1" localSheetId="3" hidden="1">{#N/A,#N/A,TRUE,"UKUPNO";#N/A,#N/A,TRUE,"PLASMAN";#N/A,#N/A,TRUE,"REKAP"}</definedName>
    <definedName name="___KO1" localSheetId="0" hidden="1">{#N/A,#N/A,TRUE,"UKUPNO";#N/A,#N/A,TRUE,"PLASMAN";#N/A,#N/A,TRUE,"REKAP"}</definedName>
    <definedName name="___KO1" localSheetId="2" hidden="1">{#N/A,#N/A,TRUE,"UKUPNO";#N/A,#N/A,TRUE,"PLASMAN";#N/A,#N/A,TRUE,"REKAP"}</definedName>
    <definedName name="___KO1" hidden="1">{#N/A,#N/A,TRUE,"UKUPNO";#N/A,#N/A,TRUE,"PLASMAN";#N/A,#N/A,TRUE,"REKAP"}</definedName>
    <definedName name="___SE1" localSheetId="3" hidden="1">{#N/A,#N/A,FALSE,"Aging Summary";#N/A,#N/A,FALSE,"Ratio Analysis";#N/A,#N/A,FALSE,"Test 120 Day Accts";#N/A,#N/A,FALSE,"Tickmarks"}</definedName>
    <definedName name="___SE1" localSheetId="0" hidden="1">{#N/A,#N/A,FALSE,"Aging Summary";#N/A,#N/A,FALSE,"Ratio Analysis";#N/A,#N/A,FALSE,"Test 120 Day Accts";#N/A,#N/A,FALSE,"Tickmarks"}</definedName>
    <definedName name="___SE1" localSheetId="2" hidden="1">{#N/A,#N/A,FALSE,"Aging Summary";#N/A,#N/A,FALSE,"Ratio Analysis";#N/A,#N/A,FALSE,"Test 120 Day Accts";#N/A,#N/A,FALSE,"Tickmarks"}</definedName>
    <definedName name="___SE1" hidden="1">{#N/A,#N/A,FALSE,"Aging Summary";#N/A,#N/A,FALSE,"Ratio Analysis";#N/A,#N/A,FALSE,"Test 120 Day Accts";#N/A,#N/A,FALSE,"Tickmarks"}</definedName>
    <definedName name="___w1" localSheetId="3" hidden="1">{#N/A,#N/A,TRUE,"UKUPNO";#N/A,#N/A,TRUE,"PLASMAN";#N/A,#N/A,TRUE,"REKAP"}</definedName>
    <definedName name="___w1" localSheetId="0" hidden="1">{#N/A,#N/A,TRUE,"UKUPNO";#N/A,#N/A,TRUE,"PLASMAN";#N/A,#N/A,TRUE,"REKAP"}</definedName>
    <definedName name="___w1" localSheetId="2" hidden="1">{#N/A,#N/A,TRUE,"UKUPNO";#N/A,#N/A,TRUE,"PLASMAN";#N/A,#N/A,TRUE,"REKAP"}</definedName>
    <definedName name="___w1" hidden="1">{#N/A,#N/A,TRUE,"UKUPNO";#N/A,#N/A,TRUE,"PLASMAN";#N/A,#N/A,TRUE,"REKAP"}</definedName>
    <definedName name="___z1" localSheetId="3" hidden="1">{#N/A,#N/A,TRUE,"UKUPNO";#N/A,#N/A,TRUE,"PLASMAN";#N/A,#N/A,TRUE,"REKAP"}</definedName>
    <definedName name="___z1" localSheetId="0" hidden="1">{#N/A,#N/A,TRUE,"UKUPNO";#N/A,#N/A,TRUE,"PLASMAN";#N/A,#N/A,TRUE,"REKAP"}</definedName>
    <definedName name="___z1" localSheetId="2" hidden="1">{#N/A,#N/A,TRUE,"UKUPNO";#N/A,#N/A,TRUE,"PLASMAN";#N/A,#N/A,TRUE,"REKAP"}</definedName>
    <definedName name="___z1" hidden="1">{#N/A,#N/A,TRUE,"UKUPNO";#N/A,#N/A,TRUE,"PLASMAN";#N/A,#N/A,TRUE,"REKAP"}</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TRAIN" hidden="1">#REF!</definedName>
    <definedName name="__123Graph_ETRAIN" hidden="1">#REF!</definedName>
    <definedName name="__123Graph_X" hidden="1">#REF!</definedName>
    <definedName name="__123Graph_XTRAIN" hidden="1">#REF!</definedName>
    <definedName name="__a1" localSheetId="3" hidden="1">{#N/A,#N/A,FALSE,"Synth";"parc_DC",#N/A,FALSE,"parc";#N/A,#N/A,FALSE,"CA prest";#N/A,#N/A,FALSE,"Ratio CA";#N/A,#N/A,FALSE,"Trafic";"CR_GSM_acté_DC",#N/A,FALSE,"CR GSM_acté";#N/A,#N/A,FALSE,"Abonnés";#N/A,#N/A,FALSE,"Créances";#N/A,#N/A,FALSE,"Effectifs"}</definedName>
    <definedName name="__a1" localSheetId="0" hidden="1">{#N/A,#N/A,FALSE,"Synth";"parc_DC",#N/A,FALSE,"parc";#N/A,#N/A,FALSE,"CA prest";#N/A,#N/A,FALSE,"Ratio CA";#N/A,#N/A,FALSE,"Trafic";"CR_GSM_acté_DC",#N/A,FALSE,"CR GSM_acté";#N/A,#N/A,FALSE,"Abonnés";#N/A,#N/A,FALSE,"Créances";#N/A,#N/A,FALSE,"Effectifs"}</definedName>
    <definedName name="__a1" localSheetId="2" hidden="1">{#N/A,#N/A,FALSE,"Synth";"parc_DC",#N/A,FALSE,"parc";#N/A,#N/A,FALSE,"CA prest";#N/A,#N/A,FALSE,"Ratio CA";#N/A,#N/A,FALSE,"Trafic";"CR_GSM_acté_DC",#N/A,FALSE,"CR GSM_acté";#N/A,#N/A,FALSE,"Abonnés";#N/A,#N/A,FALSE,"Créances";#N/A,#N/A,FALSE,"Effectifs"}</definedName>
    <definedName name="__a1" hidden="1">{#N/A,#N/A,FALSE,"Synth";"parc_DC",#N/A,FALSE,"parc";#N/A,#N/A,FALSE,"CA prest";#N/A,#N/A,FALSE,"Ratio CA";#N/A,#N/A,FALSE,"Trafic";"CR_GSM_acté_DC",#N/A,FALSE,"CR GSM_acté";#N/A,#N/A,FALSE,"Abonnés";#N/A,#N/A,FALSE,"Créances";#N/A,#N/A,FALSE,"Effectifs"}</definedName>
    <definedName name="__FDS_HYPERLINK_TOGGLE_STATE__" hidden="1">"ON"</definedName>
    <definedName name="__FDS_UNIQUE_RANGE_ID_GENERATOR_COUNTER" hidden="1">1</definedName>
    <definedName name="__fin1" localSheetId="3" hidden="1">{#N/A,#N/A,TRUE,"UKUPNO";#N/A,#N/A,TRUE,"PLASMAN";#N/A,#N/A,TRUE,"REKAP"}</definedName>
    <definedName name="__fin1" localSheetId="0" hidden="1">{#N/A,#N/A,TRUE,"UKUPNO";#N/A,#N/A,TRUE,"PLASMAN";#N/A,#N/A,TRUE,"REKAP"}</definedName>
    <definedName name="__fin1" localSheetId="2" hidden="1">{#N/A,#N/A,TRUE,"UKUPNO";#N/A,#N/A,TRUE,"PLASMAN";#N/A,#N/A,TRUE,"REKAP"}</definedName>
    <definedName name="__fin1" hidden="1">{#N/A,#N/A,TRUE,"UKUPNO";#N/A,#N/A,TRUE,"PLASMAN";#N/A,#N/A,TRUE,"REKAP"}</definedName>
    <definedName name="__HKJ1" localSheetId="3" hidden="1">{#N/A,#N/A,TRUE,"UKUPNO";#N/A,#N/A,TRUE,"PLASMAN";#N/A,#N/A,TRUE,"REKAP"}</definedName>
    <definedName name="__HKJ1" localSheetId="0" hidden="1">{#N/A,#N/A,TRUE,"UKUPNO";#N/A,#N/A,TRUE,"PLASMAN";#N/A,#N/A,TRUE,"REKAP"}</definedName>
    <definedName name="__HKJ1" localSheetId="2" hidden="1">{#N/A,#N/A,TRUE,"UKUPNO";#N/A,#N/A,TRUE,"PLASMAN";#N/A,#N/A,TRUE,"REKAP"}</definedName>
    <definedName name="__HKJ1" hidden="1">{#N/A,#N/A,TRUE,"UKUPNO";#N/A,#N/A,TRUE,"PLASMAN";#N/A,#N/A,TRUE,"REKAP"}</definedName>
    <definedName name="__HR1" localSheetId="3" hidden="1">{#N/A,#N/A,TRUE,"UKUPNO";#N/A,#N/A,TRUE,"PLASMAN";#N/A,#N/A,TRUE,"REKAP"}</definedName>
    <definedName name="__HR1" localSheetId="0" hidden="1">{#N/A,#N/A,TRUE,"UKUPNO";#N/A,#N/A,TRUE,"PLASMAN";#N/A,#N/A,TRUE,"REKAP"}</definedName>
    <definedName name="__HR1" localSheetId="2" hidden="1">{#N/A,#N/A,TRUE,"UKUPNO";#N/A,#N/A,TRUE,"PLASMAN";#N/A,#N/A,TRUE,"REKAP"}</definedName>
    <definedName name="__HR1" hidden="1">{#N/A,#N/A,TRUE,"UKUPNO";#N/A,#N/A,TRUE,"PLASMAN";#N/A,#N/A,TRUE,"REKAP"}</definedName>
    <definedName name="__K1" localSheetId="3" hidden="1">{#N/A,#N/A,TRUE,"UKUPNO";#N/A,#N/A,TRUE,"PLASMAN";#N/A,#N/A,TRUE,"REKAP"}</definedName>
    <definedName name="__K1" localSheetId="0" hidden="1">{#N/A,#N/A,TRUE,"UKUPNO";#N/A,#N/A,TRUE,"PLASMAN";#N/A,#N/A,TRUE,"REKAP"}</definedName>
    <definedName name="__K1" localSheetId="2" hidden="1">{#N/A,#N/A,TRUE,"UKUPNO";#N/A,#N/A,TRUE,"PLASMAN";#N/A,#N/A,TRUE,"REKAP"}</definedName>
    <definedName name="__K1" hidden="1">{#N/A,#N/A,TRUE,"UKUPNO";#N/A,#N/A,TRUE,"PLASMAN";#N/A,#N/A,TRUE,"REKAP"}</definedName>
    <definedName name="__KO1" localSheetId="3" hidden="1">{#N/A,#N/A,TRUE,"UKUPNO";#N/A,#N/A,TRUE,"PLASMAN";#N/A,#N/A,TRUE,"REKAP"}</definedName>
    <definedName name="__KO1" localSheetId="0" hidden="1">{#N/A,#N/A,TRUE,"UKUPNO";#N/A,#N/A,TRUE,"PLASMAN";#N/A,#N/A,TRUE,"REKAP"}</definedName>
    <definedName name="__KO1" localSheetId="2" hidden="1">{#N/A,#N/A,TRUE,"UKUPNO";#N/A,#N/A,TRUE,"PLASMAN";#N/A,#N/A,TRUE,"REKAP"}</definedName>
    <definedName name="__KO1" hidden="1">{#N/A,#N/A,TRUE,"UKUPNO";#N/A,#N/A,TRUE,"PLASMAN";#N/A,#N/A,TRUE,"REKAP"}</definedName>
    <definedName name="__r" localSheetId="3"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E1" localSheetId="3" hidden="1">{#N/A,#N/A,FALSE,"Aging Summary";#N/A,#N/A,FALSE,"Ratio Analysis";#N/A,#N/A,FALSE,"Test 120 Day Accts";#N/A,#N/A,FALSE,"Tickmarks"}</definedName>
    <definedName name="__SE1" localSheetId="0" hidden="1">{#N/A,#N/A,FALSE,"Aging Summary";#N/A,#N/A,FALSE,"Ratio Analysis";#N/A,#N/A,FALSE,"Test 120 Day Accts";#N/A,#N/A,FALSE,"Tickmarks"}</definedName>
    <definedName name="__SE1" localSheetId="2" hidden="1">{#N/A,#N/A,FALSE,"Aging Summary";#N/A,#N/A,FALSE,"Ratio Analysis";#N/A,#N/A,FALSE,"Test 120 Day Accts";#N/A,#N/A,FALSE,"Tickmarks"}</definedName>
    <definedName name="__SE1" hidden="1">{#N/A,#N/A,FALSE,"Aging Summary";#N/A,#N/A,FALSE,"Ratio Analysis";#N/A,#N/A,FALSE,"Test 120 Day Accts";#N/A,#N/A,FALSE,"Tickmarks"}</definedName>
    <definedName name="__w1" localSheetId="3" hidden="1">{#N/A,#N/A,TRUE,"UKUPNO";#N/A,#N/A,TRUE,"PLASMAN";#N/A,#N/A,TRUE,"REKAP"}</definedName>
    <definedName name="__w1" localSheetId="0" hidden="1">{#N/A,#N/A,TRUE,"UKUPNO";#N/A,#N/A,TRUE,"PLASMAN";#N/A,#N/A,TRUE,"REKAP"}</definedName>
    <definedName name="__w1" localSheetId="2" hidden="1">{#N/A,#N/A,TRUE,"UKUPNO";#N/A,#N/A,TRUE,"PLASMAN";#N/A,#N/A,TRUE,"REKAP"}</definedName>
    <definedName name="__w1" hidden="1">{#N/A,#N/A,TRUE,"UKUPNO";#N/A,#N/A,TRUE,"PLASMAN";#N/A,#N/A,TRUE,"REKAP"}</definedName>
    <definedName name="__z1" localSheetId="3" hidden="1">{#N/A,#N/A,TRUE,"UKUPNO";#N/A,#N/A,TRUE,"PLASMAN";#N/A,#N/A,TRUE,"REKAP"}</definedName>
    <definedName name="__z1" localSheetId="0" hidden="1">{#N/A,#N/A,TRUE,"UKUPNO";#N/A,#N/A,TRUE,"PLASMAN";#N/A,#N/A,TRUE,"REKAP"}</definedName>
    <definedName name="__z1" localSheetId="2" hidden="1">{#N/A,#N/A,TRUE,"UKUPNO";#N/A,#N/A,TRUE,"PLASMAN";#N/A,#N/A,TRUE,"REKAP"}</definedName>
    <definedName name="__z1" hidden="1">{#N/A,#N/A,TRUE,"UKUPNO";#N/A,#N/A,TRUE,"PLASMAN";#N/A,#N/A,TRUE,"REKAP"}</definedName>
    <definedName name="_1__FDSAUDITLINK__" localSheetId="3"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_FDSAUDITLINK__" localSheetId="0"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_FDSAUDITLINK__" localSheetId="2"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0_Table2_" hidden="1">#REF!</definedName>
    <definedName name="_1_1100">#REF!</definedName>
    <definedName name="_10__123Graph_ACHART_29" hidden="1">[1]Menu!#REF!</definedName>
    <definedName name="_10__123Graph_AGROWTH_REVS_A" hidden="1">#REF!</definedName>
    <definedName name="_10__FDSAUDITLINK__" localSheetId="3"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_FDSAUDITLINK__" localSheetId="0"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_FDSAUDITLINK__" localSheetId="2"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204">#REF!</definedName>
    <definedName name="_100__FDSAUDITLINK__" localSheetId="3"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00__FDSAUDITLINK__" localSheetId="0"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00__FDSAUDITLINK__" localSheetId="2"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0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1__123Graph_AChart_2A" hidden="1">#REF!</definedName>
    <definedName name="_11__123Graph_AGROWTH_REVS_B" hidden="1">#REF!</definedName>
    <definedName name="_11__FDSAUDITLINK__" localSheetId="3"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_FDSAUDITLINK__" localSheetId="0"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_FDSAUDITLINK__" localSheetId="2"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_FDSAUDITLINK__"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205">#REF!</definedName>
    <definedName name="_12__123Graph_ACHART_30" hidden="1">[1]Menu!$D$11:$M$11</definedName>
    <definedName name="_12__123Graph_BCHART_111" hidden="1">[1]Menu!$D$24:$M$24</definedName>
    <definedName name="_12__FDSAUDITLINK__" localSheetId="3"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_FDSAUDITLINK__" localSheetId="0"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_FDSAUDITLINK__" localSheetId="2"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_FDSAUDITLINK__"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206">#REF!</definedName>
    <definedName name="_13__123Graph_BCHART_112" hidden="1">[1]Menu!$D$18:$M$18</definedName>
    <definedName name="_13__FDSAUDITLINK__" localSheetId="3"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_FDSAUDITLINK__" localSheetId="0"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_FDSAUDITLINK__" localSheetId="2"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207">#REF!</definedName>
    <definedName name="_14__123Graph_BCHART_26" hidden="1">[1]Menu!$D$88:$M$88</definedName>
    <definedName name="_14__FDSAUDITLINK__" localSheetId="3"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_FDSAUDITLINK__" localSheetId="0"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_FDSAUDITLINK__" localSheetId="2"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_FDSAUDITLINK__"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208">#REF!</definedName>
    <definedName name="_15__123Graph_AGROSS_MARGINS" hidden="1">#REF!</definedName>
    <definedName name="_15__123Graph_BCHART_29" hidden="1">[1]Menu!#REF!</definedName>
    <definedName name="_15__FDSAUDITLINK__" localSheetId="3"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_FDSAUDITLINK__" localSheetId="0"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_FDSAUDITLINK__" localSheetId="2"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_FDSAUDITLINK__"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209">#REF!</definedName>
    <definedName name="_16__123Graph_BGROSS_MARGINS" hidden="1">#REF!</definedName>
    <definedName name="_16__FDSAUDITLINK__" localSheetId="3"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_FDSAUDITLINK__" localSheetId="0"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_FDSAUDITLINK__" localSheetId="2"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210">#REF!</definedName>
    <definedName name="_17__123Graph_BGROWTH_REVS_A" hidden="1">#REF!</definedName>
    <definedName name="_17__FDSAUDITLINK__" localSheetId="3"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_FDSAUDITLINK__" localSheetId="0"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_FDSAUDITLINK__" localSheetId="2"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_FDSAUDITLINK__"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211">#REF!</definedName>
    <definedName name="_18__123Graph_AGROWTH_REVS_A" hidden="1">#REF!</definedName>
    <definedName name="_18__123Graph_BGROWTH_REVS_B" hidden="1">#REF!</definedName>
    <definedName name="_18__FDSAUDITLINK__" localSheetId="3"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_FDSAUDITLINK__" localSheetId="0"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_FDSAUDITLINK__" localSheetId="2"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_FDSAUDITLINK__"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212">#REF!</definedName>
    <definedName name="_19__123Graph_CCHART_111" hidden="1">[1]Menu!$D$25:$M$25</definedName>
    <definedName name="_19__FDSAUDITLINK__" localSheetId="3"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_FDSAUDITLINK__" localSheetId="0"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_FDSAUDITLINK__" localSheetId="2"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213">#REF!</definedName>
    <definedName name="_2__123Graph_ACHART_111" hidden="1">[1]Menu!$D$23:$M$23</definedName>
    <definedName name="_2__FDSAUDITLINK__" localSheetId="3"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_FDSAUDITLINK__" localSheetId="0"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_FDSAUDITLINK__" localSheetId="2"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_FDSAUDITLINK__"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1101">#REF!</definedName>
    <definedName name="_20__123Graph_CCHART_112" hidden="1">[1]Menu!$D$19:$M$19</definedName>
    <definedName name="_20__FDSAUDITLINK__" localSheetId="3"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_FDSAUDITLINK__" localSheetId="0"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_FDSAUDITLINK__" localSheetId="2"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_FDSAUDITLINK__"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215">#REF!</definedName>
    <definedName name="_21__123Graph_AGROWTH_REVS_B" hidden="1">#REF!</definedName>
    <definedName name="_21__123Graph_CCHART_26" hidden="1">[1]Menu!$D$92:$M$92</definedName>
    <definedName name="_21__FDSAUDITLINK__" localSheetId="3"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_FDSAUDITLINK__" localSheetId="0"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_FDSAUDITLINK__" localSheetId="2"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_FDSAUDITLINK__"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216">#REF!</definedName>
    <definedName name="_22__123Graph_BCHART_111" hidden="1">[1]Menu!$D$24:$M$24</definedName>
    <definedName name="_22__123Graph_CCHART_30" hidden="1">[1]Menu!$D$12:$M$12</definedName>
    <definedName name="_22__FDSAUDITLINK__" localSheetId="3"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_FDSAUDITLINK__" localSheetId="0"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_FDSAUDITLINK__" localSheetId="2"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217">#REF!</definedName>
    <definedName name="_23__123Graph_BCHART_112" hidden="1">[1]Menu!$D$18:$M$18</definedName>
    <definedName name="_23__123Graph_CGROWTH_REVS_A" hidden="1">#REF!</definedName>
    <definedName name="_23__FDSAUDITLINK__" localSheetId="3"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_FDSAUDITLINK__" localSheetId="0"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_FDSAUDITLINK__" localSheetId="2"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_FDSAUDITLINK__"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218">#REF!</definedName>
    <definedName name="_24__123Graph_BCHART_26" hidden="1">[1]Menu!$D$88:$M$88</definedName>
    <definedName name="_24__123Graph_CGROWTH_REVS_B" hidden="1">#REF!</definedName>
    <definedName name="_24__FDSAUDITLINK__" localSheetId="3"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_FDSAUDITLINK__" localSheetId="0"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_FDSAUDITLINK__" localSheetId="2"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_FDSAUDITLINK__"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219">#REF!</definedName>
    <definedName name="_25__123Graph_DCHART_112" hidden="1">[1]Menu!$D$16:$M$16</definedName>
    <definedName name="_25__FDSAUDITLINK__" localSheetId="3"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_FDSAUDITLINK__" localSheetId="0"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_FDSAUDITLINK__" localSheetId="2"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220">#REF!</definedName>
    <definedName name="_26__123Graph_DGROWTH_REVS_A" hidden="1">#REF!</definedName>
    <definedName name="_26__FDSAUDITLINK__" localSheetId="3"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_FDSAUDITLINK__" localSheetId="0"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_FDSAUDITLINK__" localSheetId="2"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_FDSAUDITLINK__"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223">#REF!</definedName>
    <definedName name="_27__123Graph_BCHART_29" hidden="1">[1]Menu!#REF!</definedName>
    <definedName name="_27__123Graph_DGROWTH_REVS_B" hidden="1">#REF!</definedName>
    <definedName name="_27__FDSAUDITLINK__" localSheetId="3"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_FDSAUDITLINK__" localSheetId="0"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_FDSAUDITLINK__" localSheetId="2"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_FDSAUDITLINK__"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224">#REF!</definedName>
    <definedName name="_28__123Graph_XCHART_112" hidden="1">[1]Menu!$AF$15:$AO$15</definedName>
    <definedName name="_28__FDSAUDITLINK__" localSheetId="3"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_FDSAUDITLINK__" localSheetId="0"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_FDSAUDITLINK__" localSheetId="2"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232">#REF!</definedName>
    <definedName name="_29__123Graph_XChart_1A" hidden="1">#REF!</definedName>
    <definedName name="_29__FDSAUDITLINK__" localSheetId="3"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_FDSAUDITLINK__" localSheetId="0"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_FDSAUDITLINK__" localSheetId="2"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_FDSAUDITLINK__"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240">#REF!</definedName>
    <definedName name="_3__123Graph_ACHART_112" hidden="1">[1]Menu!$D$17:$M$17</definedName>
    <definedName name="_3__FDSAUDITLINK__" localSheetId="3"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_FDSAUDITLINK__" localSheetId="0"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_FDSAUDITLINK__" localSheetId="2"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_FDSAUDITLINK__"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0_Table2_" hidden="1">#REF!</definedName>
    <definedName name="_3_1120">#REF!</definedName>
    <definedName name="_30__123Graph_BGROSS_MARGINS" hidden="1">#REF!</definedName>
    <definedName name="_30__123Graph_XChart_2A" hidden="1">#REF!</definedName>
    <definedName name="_30__FDSAUDITLINK__" localSheetId="3"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_FDSAUDITLINK__" localSheetId="0"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_FDSAUDITLINK__" localSheetId="2"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_FDSAUDITLINK__"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241">#REF!</definedName>
    <definedName name="_31__123Graph_XCHART_30" hidden="1">[1]Menu!$AF$15:$AO$15</definedName>
    <definedName name="_31__FDSAUDITLINK__" localSheetId="3"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_FDSAUDITLINK__" localSheetId="0"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_FDSAUDITLINK__" localSheetId="2"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242">#REF!</definedName>
    <definedName name="_32__FDSAUDITLINK__" localSheetId="3"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_FDSAUDITLINK__" localSheetId="0"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_FDSAUDITLINK__" localSheetId="2"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0_S" hidden="1">#REF!</definedName>
    <definedName name="_32_243">#REF!</definedName>
    <definedName name="_33__123Graph_BGROWTH_REVS_A" hidden="1">#REF!</definedName>
    <definedName name="_33__FDSAUDITLINK__" localSheetId="3"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_FDSAUDITLINK__" localSheetId="0"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_FDSAUDITLINK__" localSheetId="2"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0_Table2_" hidden="1">#REF!</definedName>
    <definedName name="_33_250">#REF!</definedName>
    <definedName name="_34__FDSAUDITLINK__" localSheetId="3"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_FDSAUDITLINK__" localSheetId="0"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_FDSAUDITLINK__" localSheetId="2"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0_Table2_" hidden="1">#REF!</definedName>
    <definedName name="_34_300">#REF!</definedName>
    <definedName name="_35__FDSAUDITLINK__" localSheetId="3"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_FDSAUDITLINK__" localSheetId="0"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_FDSAUDITLINK__" localSheetId="2"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301">#REF!</definedName>
    <definedName name="_36__123Graph_BGROWTH_REVS_B" hidden="1">#REF!</definedName>
    <definedName name="_36__FDSAUDITLINK__" localSheetId="3"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_FDSAUDITLINK__" localSheetId="0"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_FDSAUDITLINK__" localSheetId="2"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303">#REF!</definedName>
    <definedName name="_37__123Graph_CCHART_111" hidden="1">[1]Menu!$D$25:$M$25</definedName>
    <definedName name="_37__FDSAUDITLINK__" localSheetId="3"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_FDSAUDITLINK__" localSheetId="0"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_FDSAUDITLINK__" localSheetId="2"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304">#REF!</definedName>
    <definedName name="_38__123Graph_CCHART_112" hidden="1">[1]Menu!$D$19:$M$19</definedName>
    <definedName name="_38__FDSAUDITLINK__" localSheetId="3"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_FDSAUDITLINK__" localSheetId="0"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_FDSAUDITLINK__" localSheetId="2"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305">#REF!</definedName>
    <definedName name="_39__123Graph_CCHART_26" hidden="1">[1]Menu!$D$92:$M$92</definedName>
    <definedName name="_39__FDSAUDITLINK__" localSheetId="3"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_FDSAUDITLINK__" localSheetId="0"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_FDSAUDITLINK__" localSheetId="2"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306">#REF!</definedName>
    <definedName name="_4__123Graph_ACHART_111" hidden="1">[1]Menu!$D$23:$M$23</definedName>
    <definedName name="_4__123Graph_AChart_1A" hidden="1">#REF!</definedName>
    <definedName name="_4__FDSAUDITLINK__" localSheetId="3"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_FDSAUDITLINK__" localSheetId="0"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_FDSAUDITLINK__" localSheetId="2"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1140">#REF!</definedName>
    <definedName name="_40__123Graph_CCHART_30" hidden="1">[1]Menu!$D$12:$M$12</definedName>
    <definedName name="_40__FDSAUDITLINK__" localSheetId="3"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_FDSAUDITLINK__" localSheetId="0"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_FDSAUDITLINK__" localSheetId="2"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307">#REF!</definedName>
    <definedName name="_41__FDSAUDITLINK__" localSheetId="3"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_FDSAUDITLINK__" localSheetId="0"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_FDSAUDITLINK__" localSheetId="2"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308">#REF!</definedName>
    <definedName name="_42__FDSAUDITLINK__" localSheetId="3"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_FDSAUDITLINK__" localSheetId="0"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_FDSAUDITLINK__" localSheetId="2"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309">#REF!</definedName>
    <definedName name="_43__123Graph_CGROWTH_REVS_A" hidden="1">#REF!</definedName>
    <definedName name="_43__FDSAUDITLINK__" localSheetId="3"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_FDSAUDITLINK__" localSheetId="0"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_FDSAUDITLINK__" localSheetId="2"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310">#REF!</definedName>
    <definedName name="_44__FDSAUDITLINK__" localSheetId="3"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_FDSAUDITLINK__" localSheetId="0"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_FDSAUDITLINK__" localSheetId="2"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311">#REF!</definedName>
    <definedName name="_45__FDSAUDITLINK__" localSheetId="3"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_FDSAUDITLINK__" localSheetId="0"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_FDSAUDITLINK__" localSheetId="2"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312">#REF!</definedName>
    <definedName name="_46__123Graph_CGROWTH_REVS_B" hidden="1">#REF!</definedName>
    <definedName name="_46__FDSAUDITLINK__" localSheetId="3"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_FDSAUDITLINK__" localSheetId="0"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_FDSAUDITLINK__" localSheetId="2"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313">#REF!</definedName>
    <definedName name="_47__123Graph_DCHART_112" hidden="1">[1]Menu!$D$16:$M$16</definedName>
    <definedName name="_47__FDSAUDITLINK__" localSheetId="3"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_FDSAUDITLINK__" localSheetId="0"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_FDSAUDITLINK__" localSheetId="2"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315">#REF!</definedName>
    <definedName name="_48__FDSAUDITLINK__" localSheetId="3"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_FDSAUDITLINK__" localSheetId="0"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_FDSAUDITLINK__" localSheetId="2"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316">#REF!</definedName>
    <definedName name="_49__FDSAUDITLINK__" localSheetId="3"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_FDSAUDITLINK__" localSheetId="0"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_FDSAUDITLINK__" localSheetId="2"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317">#REF!</definedName>
    <definedName name="_5__123Graph_ACHART_112" hidden="1">[1]Menu!$D$17:$M$17</definedName>
    <definedName name="_5__123Graph_ACHART_26" hidden="1">[1]Menu!$D$83:$M$83</definedName>
    <definedName name="_5__FDSAUDITLINK__" localSheetId="3"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_FDSAUDITLINK__" localSheetId="0"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_FDSAUDITLINK__" localSheetId="2"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_FDSAUDITLINK__"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1150">#REF!</definedName>
    <definedName name="_50__123Graph_DGROWTH_REVS_A" hidden="1">#REF!</definedName>
    <definedName name="_50__FDSAUDITLINK__" localSheetId="3"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_FDSAUDITLINK__" localSheetId="0"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_FDSAUDITLINK__" localSheetId="2"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318">#REF!</definedName>
    <definedName name="_51__FDSAUDITLINK__" localSheetId="3"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_FDSAUDITLINK__" localSheetId="0"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_FDSAUDITLINK__" localSheetId="2"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319">#REF!</definedName>
    <definedName name="_52__FDSAUDITLINK__" localSheetId="3"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_FDSAUDITLINK__" localSheetId="0"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_FDSAUDITLINK__" localSheetId="2"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_FDSAUDITLINK__"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320">#REF!</definedName>
    <definedName name="_53__123Graph_DGROWTH_REVS_B" hidden="1">#REF!</definedName>
    <definedName name="_53__FDSAUDITLINK__" localSheetId="3"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_FDSAUDITLINK__" localSheetId="0"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_FDSAUDITLINK__" localSheetId="2"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_FDSAUDITLINK__"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323">#REF!</definedName>
    <definedName name="_54__123Graph_XCHART_112" hidden="1">[1]Menu!$AF$15:$AO$15</definedName>
    <definedName name="_54__FDSAUDITLINK__" localSheetId="3"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_FDSAUDITLINK__" localSheetId="0"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_FDSAUDITLINK__" localSheetId="2"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_FDSAUDITLINK__"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324">#REF!</definedName>
    <definedName name="_55__123Graph_XChart_1A" hidden="1">#REF!</definedName>
    <definedName name="_55__FDSAUDITLINK__" localSheetId="3"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_FDSAUDITLINK__" localSheetId="0"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_FDSAUDITLINK__" localSheetId="2"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332">#REF!</definedName>
    <definedName name="_56__123Graph_XChart_2A" hidden="1">#REF!</definedName>
    <definedName name="_56__FDSAUDITLINK__" localSheetId="3"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_FDSAUDITLINK__" localSheetId="0"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_FDSAUDITLINK__" localSheetId="2"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_FDSAUDITLINK__"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340">#REF!</definedName>
    <definedName name="_57__123Graph_XCHART_30" hidden="1">[1]Menu!$AF$15:$AO$15</definedName>
    <definedName name="_57__FDSAUDITLINK__" localSheetId="3"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_FDSAUDITLINK__" localSheetId="0"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_FDSAUDITLINK__" localSheetId="2"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_FDSAUDITLINK__"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390">#REF!</definedName>
    <definedName name="_58__FDSAUDITLINK__" localSheetId="3"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_FDSAUDITLINK__" localSheetId="0"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_FDSAUDITLINK__" localSheetId="2"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_FDSAUDITLINK__"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500">#REF!</definedName>
    <definedName name="_59__FDSAUDITLINK__" localSheetId="3"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_FDSAUDITLINK__" localSheetId="0"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_FDSAUDITLINK__" localSheetId="2"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600">#REF!</definedName>
    <definedName name="_6__123Graph_AChart_1A" hidden="1">#REF!</definedName>
    <definedName name="_6__123Graph_ACHART_29" hidden="1">[1]Menu!#REF!</definedName>
    <definedName name="_6__FDSAUDITLINK__" localSheetId="3"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_FDSAUDITLINK__" localSheetId="0"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_FDSAUDITLINK__" localSheetId="2"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_FDSAUDITLINK__"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1153">#REF!</definedName>
    <definedName name="_60__FDSAUDITLINK__" localSheetId="3"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_FDSAUDITLINK__" localSheetId="0"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_FDSAUDITLINK__" localSheetId="2"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0_S" hidden="1">#REF!</definedName>
    <definedName name="_60_700">#REF!</definedName>
    <definedName name="_61__FDSAUDITLINK__" localSheetId="3"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_FDSAUDITLINK__" localSheetId="0"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_FDSAUDITLINK__" localSheetId="2"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_FDSAUDITLINK__"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800">#REF!</definedName>
    <definedName name="_62__FDSAUDITLINK__" localSheetId="3"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2__FDSAUDITLINK__" localSheetId="0"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2__FDSAUDITLINK__" localSheetId="2"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2__FDSAUDITLINK__"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3__FDSAUDITLINK__" localSheetId="3"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_FDSAUDITLINK__" localSheetId="0"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_FDSAUDITLINK__" localSheetId="2"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0_Table2_" hidden="1">#REF!</definedName>
    <definedName name="_64__FDSAUDITLINK__" localSheetId="3"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4__FDSAUDITLINK__" localSheetId="0"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4__FDSAUDITLINK__" localSheetId="2"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4__FDSAUDITLINK__"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5__FDSAUDITLINK__" localSheetId="3"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5__FDSAUDITLINK__" localSheetId="0"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5__FDSAUDITLINK__" localSheetId="2"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6__FDSAUDITLINK__" localSheetId="3"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_FDSAUDITLINK__" localSheetId="0"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_FDSAUDITLINK__" localSheetId="2"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0_Table2_" hidden="1">#REF!</definedName>
    <definedName name="_67__FDSAUDITLINK__" localSheetId="3"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7__FDSAUDITLINK__" localSheetId="0"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7__FDSAUDITLINK__" localSheetId="2"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7__FDSAUDITLINK__"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8__FDSAUDITLINK__" localSheetId="3"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8__FDSAUDITLINK__" localSheetId="0"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8__FDSAUDITLINK__" localSheetId="2"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9__FDSAUDITLINK__" localSheetId="3"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69__FDSAUDITLINK__" localSheetId="0"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69__FDSAUDITLINK__" localSheetId="2"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7__123Graph_ACHART_26" hidden="1">[1]Menu!$D$83:$M$83</definedName>
    <definedName name="_7__123Graph_AChart_2A" hidden="1">#REF!</definedName>
    <definedName name="_7__FDSAUDITLINK__" localSheetId="3"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_FDSAUDITLINK__" localSheetId="0"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_FDSAUDITLINK__" localSheetId="2"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200">#REF!</definedName>
    <definedName name="_70__FDSAUDITLINK__" localSheetId="3"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0__FDSAUDITLINK__" localSheetId="0"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0__FDSAUDITLINK__" localSheetId="2"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1__FDSAUDITLINK__" localSheetId="3"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1__FDSAUDITLINK__" localSheetId="0"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1__FDSAUDITLINK__" localSheetId="2"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2__FDSAUDITLINK__" localSheetId="3"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2__FDSAUDITLINK__" localSheetId="0"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2__FDSAUDITLINK__" localSheetId="2"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3__FDSAUDITLINK__" localSheetId="3"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3__FDSAUDITLINK__" localSheetId="0"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3__FDSAUDITLINK__" localSheetId="2"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4__FDSAUDITLINK__" localSheetId="3"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4__FDSAUDITLINK__" localSheetId="0"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4__FDSAUDITLINK__" localSheetId="2"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5__FDSAUDITLINK__" localSheetId="3"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5__FDSAUDITLINK__" localSheetId="0"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5__FDSAUDITLINK__" localSheetId="2"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6__FDSAUDITLINK__" localSheetId="3"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6__FDSAUDITLINK__" localSheetId="0"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6__FDSAUDITLINK__" localSheetId="2"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7__FDSAUDITLINK__" localSheetId="3"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7__FDSAUDITLINK__" localSheetId="0"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7__FDSAUDITLINK__" localSheetId="2"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8__FDSAUDITLINK__" localSheetId="3"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8__FDSAUDITLINK__" localSheetId="0"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8__FDSAUDITLINK__" localSheetId="2"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9__FDSAUDITLINK__" localSheetId="3"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79__FDSAUDITLINK__" localSheetId="0"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79__FDSAUDITLINK__" localSheetId="2"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8__123Graph_ACHART_30" hidden="1">[1]Menu!$D$11:$M$11</definedName>
    <definedName name="_8__FDSAUDITLINK__" localSheetId="3"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_FDSAUDITLINK__" localSheetId="0"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_FDSAUDITLINK__" localSheetId="2"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_FDSAUDITLINK__"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201">#REF!</definedName>
    <definedName name="_80__FDSAUDITLINK__" localSheetId="3"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0__FDSAUDITLINK__" localSheetId="0"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0__FDSAUDITLINK__" localSheetId="2"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0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1__FDSAUDITLINK__" localSheetId="3"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1__FDSAUDITLINK__" localSheetId="0"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1__FDSAUDITLINK__" localSheetId="2"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2__FDSAUDITLINK__" localSheetId="3"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2__FDSAUDITLINK__" localSheetId="0"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2__FDSAUDITLINK__" localSheetId="2"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3__FDSAUDITLINK__" localSheetId="3"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3__FDSAUDITLINK__" localSheetId="0"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3__FDSAUDITLINK__" localSheetId="2"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4__FDSAUDITLINK__" localSheetId="3"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4__FDSAUDITLINK__" localSheetId="0"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4__FDSAUDITLINK__" localSheetId="2"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5__FDSAUDITLINK__" localSheetId="3"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5__FDSAUDITLINK__" localSheetId="0"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5__FDSAUDITLINK__" localSheetId="2"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6__FDSAUDITLINK__" localSheetId="3"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6__FDSAUDITLINK__" localSheetId="0"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6__FDSAUDITLINK__" localSheetId="2"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7__FDSAUDITLINK__" localSheetId="3"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7__FDSAUDITLINK__" localSheetId="0"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7__FDSAUDITLINK__" localSheetId="2"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8__FDSAUDITLINK__" localSheetId="3"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8__FDSAUDITLINK__" localSheetId="0"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8__FDSAUDITLINK__" localSheetId="2"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9__FDSAUDITLINK__" localSheetId="3"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89__FDSAUDITLINK__" localSheetId="0"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89__FDSAUDITLINK__" localSheetId="2"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9__123Graph_AGROSS_MARGINS" hidden="1">#REF!</definedName>
    <definedName name="_9__FDSAUDITLINK__" localSheetId="3"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_FDSAUDITLINK__" localSheetId="0"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_FDSAUDITLINK__" localSheetId="2"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_FDSAUDITLINK__"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203">#REF!</definedName>
    <definedName name="_90__FDSAUDITLINK__" localSheetId="3"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0__FDSAUDITLINK__" localSheetId="0"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0__FDSAUDITLINK__" localSheetId="2"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1__FDSAUDITLINK__" localSheetId="3"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1__FDSAUDITLINK__" localSheetId="0"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1__FDSAUDITLINK__" localSheetId="2"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2__FDSAUDITLINK__" localSheetId="3"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2__FDSAUDITLINK__" localSheetId="0"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2__FDSAUDITLINK__" localSheetId="2"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3__FDSAUDITLINK__" localSheetId="3"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3__FDSAUDITLINK__" localSheetId="0"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3__FDSAUDITLINK__" localSheetId="2"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4__FDSAUDITLINK__" localSheetId="3"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4__FDSAUDITLINK__" localSheetId="0"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4__FDSAUDITLINK__" localSheetId="2"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5__FDSAUDITLINK__" localSheetId="3"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5__FDSAUDITLINK__" localSheetId="0"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5__FDSAUDITLINK__" localSheetId="2"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6__FDSAUDITLINK__" localSheetId="3"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6__FDSAUDITLINK__" localSheetId="0"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6__FDSAUDITLINK__" localSheetId="2"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7__FDSAUDITLINK__" localSheetId="3"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7__FDSAUDITLINK__" localSheetId="0"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7__FDSAUDITLINK__" localSheetId="2"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8__FDSAUDITLINK__" localSheetId="3"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8__FDSAUDITLINK__" localSheetId="0"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8__FDSAUDITLINK__" localSheetId="2"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9__FDSAUDITLINK__" localSheetId="3"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99__FDSAUDITLINK__" localSheetId="0"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99__FDSAUDITLINK__" localSheetId="2"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a1" localSheetId="3" hidden="1">{#N/A,#N/A,FALSE,"Synth";"parc_DC",#N/A,FALSE,"parc";#N/A,#N/A,FALSE,"CA prest";#N/A,#N/A,FALSE,"Ratio CA";#N/A,#N/A,FALSE,"Trafic";"CR_GSM_acté_DC",#N/A,FALSE,"CR GSM_acté";#N/A,#N/A,FALSE,"Abonnés";#N/A,#N/A,FALSE,"Créances";#N/A,#N/A,FALSE,"Effectifs"}</definedName>
    <definedName name="_a1" localSheetId="0" hidden="1">{#N/A,#N/A,FALSE,"Synth";"parc_DC",#N/A,FALSE,"parc";#N/A,#N/A,FALSE,"CA prest";#N/A,#N/A,FALSE,"Ratio CA";#N/A,#N/A,FALSE,"Trafic";"CR_GSM_acté_DC",#N/A,FALSE,"CR GSM_acté";#N/A,#N/A,FALSE,"Abonnés";#N/A,#N/A,FALSE,"Créances";#N/A,#N/A,FALSE,"Effectifs"}</definedName>
    <definedName name="_a1" localSheetId="2"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bdm.2B754C816B33440CA6B09FCECA363B1C.edm" hidden="1">#REF!</definedName>
    <definedName name="_bdm.4261CBDD64CC43EEAE9367E32A5D9415.edm" hidden="1">#REF!</definedName>
    <definedName name="_bdm.4E36B374656E4111BE06C6AA8593525F.edm" hidden="1">#REF!</definedName>
    <definedName name="_bdm.A2FC9A89D6D74FC893514932B9559E6F.edm" hidden="1">#REF!</definedName>
    <definedName name="_bdm.B6D3C63AED6645D6839BAAA3C46A1B11.edm" hidden="1">#REF!</definedName>
    <definedName name="_bdm.D3D232B0C825487C80B74D42D3DC9229.edm" hidden="1">#REF!</definedName>
    <definedName name="_bdm.EAA026CA20C74B79BA422B16028705A4.edm" hidden="1">#REF!</definedName>
    <definedName name="_bdm.EE4FE38359B54D868B4E6D164382A293.edm" hidden="1">#REF!</definedName>
    <definedName name="_Dist_Values"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'[2]Old MEA Statistics'!$B$250</definedName>
    <definedName name="_fin1" localSheetId="3" hidden="1">{#N/A,#N/A,TRUE,"UKUPNO";#N/A,#N/A,TRUE,"PLASMAN";#N/A,#N/A,TRUE,"REKAP"}</definedName>
    <definedName name="_fin1" localSheetId="0" hidden="1">{#N/A,#N/A,TRUE,"UKUPNO";#N/A,#N/A,TRUE,"PLASMAN";#N/A,#N/A,TRUE,"REKAP"}</definedName>
    <definedName name="_fin1" localSheetId="2" hidden="1">{#N/A,#N/A,TRUE,"UKUPNO";#N/A,#N/A,TRUE,"PLASMAN";#N/A,#N/A,TRUE,"REKAP"}</definedName>
    <definedName name="_fin1" hidden="1">{#N/A,#N/A,TRUE,"UKUPNO";#N/A,#N/A,TRUE,"PLASMAN";#N/A,#N/A,TRUE,"REKAP"}</definedName>
    <definedName name="_HKJ1" localSheetId="3" hidden="1">{#N/A,#N/A,TRUE,"UKUPNO";#N/A,#N/A,TRUE,"PLASMAN";#N/A,#N/A,TRUE,"REKAP"}</definedName>
    <definedName name="_HKJ1" localSheetId="0" hidden="1">{#N/A,#N/A,TRUE,"UKUPNO";#N/A,#N/A,TRUE,"PLASMAN";#N/A,#N/A,TRUE,"REKAP"}</definedName>
    <definedName name="_HKJ1" localSheetId="2" hidden="1">{#N/A,#N/A,TRUE,"UKUPNO";#N/A,#N/A,TRUE,"PLASMAN";#N/A,#N/A,TRUE,"REKAP"}</definedName>
    <definedName name="_HKJ1" hidden="1">{#N/A,#N/A,TRUE,"UKUPNO";#N/A,#N/A,TRUE,"PLASMAN";#N/A,#N/A,TRUE,"REKAP"}</definedName>
    <definedName name="_HR1" localSheetId="3" hidden="1">{#N/A,#N/A,TRUE,"UKUPNO";#N/A,#N/A,TRUE,"PLASMAN";#N/A,#N/A,TRUE,"REKAP"}</definedName>
    <definedName name="_HR1" localSheetId="0" hidden="1">{#N/A,#N/A,TRUE,"UKUPNO";#N/A,#N/A,TRUE,"PLASMAN";#N/A,#N/A,TRUE,"REKAP"}</definedName>
    <definedName name="_HR1" localSheetId="2" hidden="1">{#N/A,#N/A,TRUE,"UKUPNO";#N/A,#N/A,TRUE,"PLASMAN";#N/A,#N/A,TRUE,"REKAP"}</definedName>
    <definedName name="_HR1" hidden="1">{#N/A,#N/A,TRUE,"UKUPNO";#N/A,#N/A,TRUE,"PLASMAN";#N/A,#N/A,TRUE,"REKAP"}</definedName>
    <definedName name="_K1" localSheetId="3" hidden="1">{#N/A,#N/A,TRUE,"UKUPNO";#N/A,#N/A,TRUE,"PLASMAN";#N/A,#N/A,TRUE,"REKAP"}</definedName>
    <definedName name="_K1" localSheetId="0" hidden="1">{#N/A,#N/A,TRUE,"UKUPNO";#N/A,#N/A,TRUE,"PLASMAN";#N/A,#N/A,TRUE,"REKAP"}</definedName>
    <definedName name="_K1" localSheetId="2" hidden="1">{#N/A,#N/A,TRUE,"UKUPNO";#N/A,#N/A,TRUE,"PLASMAN";#N/A,#N/A,TRUE,"REKAP"}</definedName>
    <definedName name="_K1" hidden="1">{#N/A,#N/A,TRUE,"UKUPNO";#N/A,#N/A,TRUE,"PLASMAN";#N/A,#N/A,TRUE,"REKAP"}</definedName>
    <definedName name="_Key1" hidden="1">#REF!</definedName>
    <definedName name="_Key2" hidden="1">#REF!</definedName>
    <definedName name="_KO1" localSheetId="3" hidden="1">{#N/A,#N/A,TRUE,"UKUPNO";#N/A,#N/A,TRUE,"PLASMAN";#N/A,#N/A,TRUE,"REKAP"}</definedName>
    <definedName name="_KO1" localSheetId="0" hidden="1">{#N/A,#N/A,TRUE,"UKUPNO";#N/A,#N/A,TRUE,"PLASMAN";#N/A,#N/A,TRUE,"REKAP"}</definedName>
    <definedName name="_KO1" localSheetId="2" hidden="1">{#N/A,#N/A,TRUE,"UKUPNO";#N/A,#N/A,TRUE,"PLASMAN";#N/A,#N/A,TRUE,"REKAP"}</definedName>
    <definedName name="_KO1" hidden="1">{#N/A,#N/A,TRUE,"UKUPNO";#N/A,#N/A,TRUE,"PLASMAN";#N/A,#N/A,TRUE,"REKAP"}</definedName>
    <definedName name="_Order1" hidden="1">255</definedName>
    <definedName name="_Order2" hidden="1">0</definedName>
    <definedName name="_Parse_Out" hidden="1">[3]Detail!#REF!</definedName>
    <definedName name="_r" localSheetId="3"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E1" localSheetId="3" hidden="1">{#N/A,#N/A,FALSE,"Aging Summary";#N/A,#N/A,FALSE,"Ratio Analysis";#N/A,#N/A,FALSE,"Test 120 Day Accts";#N/A,#N/A,FALSE,"Tickmarks"}</definedName>
    <definedName name="_SE1" localSheetId="0" hidden="1">{#N/A,#N/A,FALSE,"Aging Summary";#N/A,#N/A,FALSE,"Ratio Analysis";#N/A,#N/A,FALSE,"Test 120 Day Accts";#N/A,#N/A,FALSE,"Tickmarks"}</definedName>
    <definedName name="_SE1" localSheetId="2" hidden="1">{#N/A,#N/A,FALSE,"Aging Summary";#N/A,#N/A,FALSE,"Ratio Analysis";#N/A,#N/A,FALSE,"Test 120 Day Accts";#N/A,#N/A,FALSE,"Tickmarks"}</definedName>
    <definedName name="_SE1" hidden="1">{#N/A,#N/A,FALSE,"Aging Summary";#N/A,#N/A,FALSE,"Ratio Analysis";#N/A,#N/A,FALSE,"Test 120 Day Accts";#N/A,#N/A,FALSE,"Tickmarks"}</definedName>
    <definedName name="_Sort" hidden="1">#REF!</definedName>
    <definedName name="_Table1_In1" hidden="1">#REF!</definedName>
    <definedName name="_Table1_Out" hidden="1">#REF!</definedName>
    <definedName name="_Table2_In1" hidden="1">#REF!</definedName>
    <definedName name="_Table2_Out" hidden="1">#REF!</definedName>
    <definedName name="_w1" localSheetId="3" hidden="1">{#N/A,#N/A,TRUE,"UKUPNO";#N/A,#N/A,TRUE,"PLASMAN";#N/A,#N/A,TRUE,"REKAP"}</definedName>
    <definedName name="_w1" localSheetId="0" hidden="1">{#N/A,#N/A,TRUE,"UKUPNO";#N/A,#N/A,TRUE,"PLASMAN";#N/A,#N/A,TRUE,"REKAP"}</definedName>
    <definedName name="_w1" localSheetId="2" hidden="1">{#N/A,#N/A,TRUE,"UKUPNO";#N/A,#N/A,TRUE,"PLASMAN";#N/A,#N/A,TRUE,"REKAP"}</definedName>
    <definedName name="_w1" hidden="1">{#N/A,#N/A,TRUE,"UKUPNO";#N/A,#N/A,TRUE,"PLASMAN";#N/A,#N/A,TRUE,"REKAP"}</definedName>
    <definedName name="_z1" localSheetId="3" hidden="1">{#N/A,#N/A,TRUE,"UKUPNO";#N/A,#N/A,TRUE,"PLASMAN";#N/A,#N/A,TRUE,"REKAP"}</definedName>
    <definedName name="_z1" localSheetId="0" hidden="1">{#N/A,#N/A,TRUE,"UKUPNO";#N/A,#N/A,TRUE,"PLASMAN";#N/A,#N/A,TRUE,"REKAP"}</definedName>
    <definedName name="_z1" localSheetId="2" hidden="1">{#N/A,#N/A,TRUE,"UKUPNO";#N/A,#N/A,TRUE,"PLASMAN";#N/A,#N/A,TRUE,"REKAP"}</definedName>
    <definedName name="_z1" hidden="1">{#N/A,#N/A,TRUE,"UKUPNO";#N/A,#N/A,TRUE,"PLASMAN";#N/A,#N/A,TRUE,"REKAP"}</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localSheetId="3" hidden="1">{#N/A,#N/A,FALSE,"CLAIMS";#N/A,#N/A,FALSE,"EXPENSE";#N/A,#N/A,FALSE,"CAPITAL"}</definedName>
    <definedName name="abc" localSheetId="0" hidden="1">{#N/A,#N/A,FALSE,"CLAIMS";#N/A,#N/A,FALSE,"EXPENSE";#N/A,#N/A,FALSE,"CAPITAL"}</definedName>
    <definedName name="abc" localSheetId="2" hidden="1">{#N/A,#N/A,FALSE,"CLAIMS";#N/A,#N/A,FALSE,"EXPENSE";#N/A,#N/A,FALSE,"CAPITAL"}</definedName>
    <definedName name="abc" hidden="1">{#N/A,#N/A,FALSE,"CLAIMS";#N/A,#N/A,FALSE,"EXPENSE";#N/A,#N/A,FALSE,"CAPITAL"}</definedName>
    <definedName name="AccessDatabase" hidden="1">"C:\My Documents\発注予測.mdb"</definedName>
    <definedName name="ACCOUNT_LIST">'[4]|'!$I$2:$I$600</definedName>
    <definedName name="ads" localSheetId="3" hidden="1">{#N/A,#N/A,FALSE,"Aging Summary";#N/A,#N/A,FALSE,"Ratio Analysis";#N/A,#N/A,FALSE,"Test 120 Day Accts";#N/A,#N/A,FALSE,"Tickmarks"}</definedName>
    <definedName name="ads" localSheetId="0" hidden="1">{#N/A,#N/A,FALSE,"Aging Summary";#N/A,#N/A,FALSE,"Ratio Analysis";#N/A,#N/A,FALSE,"Test 120 Day Accts";#N/A,#N/A,FALSE,"Tickmarks"}</definedName>
    <definedName name="ads" localSheetId="2" hidden="1">{#N/A,#N/A,FALSE,"Aging Summary";#N/A,#N/A,FALSE,"Ratio Analysis";#N/A,#N/A,FALSE,"Test 120 Day Accts";#N/A,#N/A,FALSE,"Tickmarks"}</definedName>
    <definedName name="ads" hidden="1">{#N/A,#N/A,FALSE,"Aging Summary";#N/A,#N/A,FALSE,"Ratio Analysis";#N/A,#N/A,FALSE,"Test 120 Day Accts";#N/A,#N/A,FALSE,"Tickmarks"}</definedName>
    <definedName name="arsdf" localSheetId="3" hidden="1">{#N/A,#N/A,FALSE,"Aging Summary";#N/A,#N/A,FALSE,"Ratio Analysis";#N/A,#N/A,FALSE,"Test 120 Day Accts";#N/A,#N/A,FALSE,"Tickmarks"}</definedName>
    <definedName name="arsdf" localSheetId="0" hidden="1">{#N/A,#N/A,FALSE,"Aging Summary";#N/A,#N/A,FALSE,"Ratio Analysis";#N/A,#N/A,FALSE,"Test 120 Day Accts";#N/A,#N/A,FALSE,"Tickmarks"}</definedName>
    <definedName name="arsdf" localSheetId="2" hidden="1">{#N/A,#N/A,FALSE,"Aging Summary";#N/A,#N/A,FALSE,"Ratio Analysis";#N/A,#N/A,FALSE,"Test 120 Day Accts";#N/A,#N/A,FALSE,"Tickmarks"}</definedName>
    <definedName name="arsdf" hidden="1">{#N/A,#N/A,FALSE,"Aging Summary";#N/A,#N/A,FALSE,"Ratio Analysis";#N/A,#N/A,FALSE,"Test 120 Day Accts";#N/A,#N/A,FALSE,"Tickmarks"}</definedName>
    <definedName name="AS2DocOpenMode" hidden="1">"AS2DocumentEdit"</definedName>
    <definedName name="asd" localSheetId="3" hidden="1">{#N/A,#N/A,FALSE,"Aging Summary";#N/A,#N/A,FALSE,"Ratio Analysis";#N/A,#N/A,FALSE,"Test 120 Day Accts";#N/A,#N/A,FALSE,"Tickmarks"}</definedName>
    <definedName name="asd" localSheetId="0" hidden="1">{#N/A,#N/A,FALSE,"Aging Summary";#N/A,#N/A,FALSE,"Ratio Analysis";#N/A,#N/A,FALSE,"Test 120 Day Accts";#N/A,#N/A,FALSE,"Tickmarks"}</definedName>
    <definedName name="asd" localSheetId="2" hidden="1">{#N/A,#N/A,FALSE,"Aging Summary";#N/A,#N/A,FALSE,"Ratio Analysis";#N/A,#N/A,FALSE,"Test 120 Day Accts";#N/A,#N/A,FALSE,"Tickmarks"}</definedName>
    <definedName name="asd" hidden="1">{#N/A,#N/A,FALSE,"Aging Summary";#N/A,#N/A,FALSE,"Ratio Analysis";#N/A,#N/A,FALSE,"Test 120 Day Accts";#N/A,#N/A,FALSE,"Tickmarks"}</definedName>
    <definedName name="AssetNum">'[5]CAP - data - current month'!$E$10:$E$1008</definedName>
    <definedName name="ASSETS">#REF!</definedName>
    <definedName name="b" localSheetId="3" hidden="1">{#N/A,#N/A,FALSE,"Aging Summary";#N/A,#N/A,FALSE,"Ratio Analysis";#N/A,#N/A,FALSE,"Test 120 Day Accts";#N/A,#N/A,FALSE,"Tickmarks"}</definedName>
    <definedName name="b" localSheetId="0" hidden="1">{#N/A,#N/A,FALSE,"Aging Summary";#N/A,#N/A,FALSE,"Ratio Analysis";#N/A,#N/A,FALSE,"Test 120 Day Accts";#N/A,#N/A,FALSE,"Tickmarks"}</definedName>
    <definedName name="b" localSheetId="2" hidden="1">{#N/A,#N/A,FALSE,"Aging Summary";#N/A,#N/A,FALSE,"Ratio Analysis";#N/A,#N/A,FALSE,"Test 120 Day Accts";#N/A,#N/A,FALSE,"Tickmarks"}</definedName>
    <definedName name="b" hidden="1">{#N/A,#N/A,FALSE,"Aging Summary";#N/A,#N/A,FALSE,"Ratio Analysis";#N/A,#N/A,FALSE,"Test 120 Day Accts";#N/A,#N/A,FALSE,"Tickmarks"}</definedName>
    <definedName name="Billed">'[6]Energy Revenue'!$A$5:$S$88</definedName>
    <definedName name="BLPH1" hidden="1">[7]Data!#REF!</definedName>
    <definedName name="BLPH2" hidden="1">[7]Data!#REF!</definedName>
    <definedName name="BLPH3" hidden="1">[7]Data!#REF!</definedName>
    <definedName name="cafe_validation_temp" hidden="1">[8]Cognos_Office_Connection_Cache!$B$2:$B$7</definedName>
    <definedName name="capcosttype">[9]Setup!$C$5:$C$10</definedName>
    <definedName name="CapOEB">[10]Setup!$A$5:$F$14</definedName>
    <definedName name="capsupplier">[11]Setup!$A$224:$A$233</definedName>
    <definedName name="CC_LIST">'[4]|'!$A$2:$A$530</definedName>
    <definedName name="CC_MASTER_LIST">'[4]|'!$E$2:$E$301</definedName>
    <definedName name="CC_OEB_LIST">'[4]|'!$K$2:$K$301</definedName>
    <definedName name="CG_FLEET_BURDEN">'[4]|Index|'!$BB$3</definedName>
    <definedName name="CG_MAT_BURDEN">'[4]|Index|'!$BB$4</definedName>
    <definedName name="CIQWBGuid" hidden="1">"2cd8126d-26c3-430c-b7fa-a069e3a1fc62"</definedName>
    <definedName name="ClientName">[12]Main!$C$6</definedName>
    <definedName name="CLUSTER">'[4]|OPEX|'!$C$2</definedName>
    <definedName name="CLUSTER_LIST">'[4]|'!$A$2:$A$530</definedName>
    <definedName name="CO_LIST">[13]INDEX!$AS$3:$AS$18</definedName>
    <definedName name="Company10">[10]Setup!$A$29:$A$30</definedName>
    <definedName name="Company12">[10]Setup!$A$19:$A$24</definedName>
    <definedName name="COP">'[6]Cost of Power'!$C$27:$N$33</definedName>
    <definedName name="CostCenter">[14]Setup!$B$133:$B$207</definedName>
    <definedName name="costtype">[15]Setup!$A$5:$A$10</definedName>
    <definedName name="DATE_LIST">[13]INDEX!$BC$3:$BC$3000</definedName>
    <definedName name="DaysInPreviousYear">'[16]Distribution Revenue by Source'!$B$22</definedName>
    <definedName name="DaysInYear">'[16]Distribution Revenue by Source'!$B$21</definedName>
    <definedName name="DEPBYYR">#REF!</definedName>
    <definedName name="dyfhn" localSheetId="3" hidden="1">{#N/A,#N/A,FALSE,"Aging Summary";#N/A,#N/A,FALSE,"Ratio Analysis";#N/A,#N/A,FALSE,"Test 120 Day Accts";#N/A,#N/A,FALSE,"Tickmarks"}</definedName>
    <definedName name="dyfhn" localSheetId="0" hidden="1">{#N/A,#N/A,FALSE,"Aging Summary";#N/A,#N/A,FALSE,"Ratio Analysis";#N/A,#N/A,FALSE,"Test 120 Day Accts";#N/A,#N/A,FALSE,"Tickmarks"}</definedName>
    <definedName name="dyfhn" localSheetId="2" hidden="1">{#N/A,#N/A,FALSE,"Aging Summary";#N/A,#N/A,FALSE,"Ratio Analysis";#N/A,#N/A,FALSE,"Test 120 Day Accts";#N/A,#N/A,FALSE,"Tickmarks"}</definedName>
    <definedName name="dyfhn" hidden="1">{#N/A,#N/A,FALSE,"Aging Summary";#N/A,#N/A,FALSE,"Ratio Analysis";#N/A,#N/A,FALSE,"Test 120 Day Accts";#N/A,#N/A,FALSE,"Tickmarks"}</definedName>
    <definedName name="EMP_LIST">[13]INDEX!$AY$3:$AY$1000</definedName>
    <definedName name="ERR_INDEX_ACCT">[13]INDEX!$Y$2</definedName>
    <definedName name="EV__LASTREFTIME__" hidden="1">39729.3809143519</definedName>
    <definedName name="expense">[15]Setup!$D$928:$D$956</definedName>
    <definedName name="fg" localSheetId="3" hidden="1">{#N/A,#N/A,FALSE,"Aging Summary";#N/A,#N/A,FALSE,"Ratio Analysis";#N/A,#N/A,FALSE,"Test 120 Day Accts";#N/A,#N/A,FALSE,"Tickmarks"}</definedName>
    <definedName name="fg" localSheetId="0" hidden="1">{#N/A,#N/A,FALSE,"Aging Summary";#N/A,#N/A,FALSE,"Ratio Analysis";#N/A,#N/A,FALSE,"Test 120 Day Accts";#N/A,#N/A,FALSE,"Tickmarks"}</definedName>
    <definedName name="fg" localSheetId="2" hidden="1">{#N/A,#N/A,FALSE,"Aging Summary";#N/A,#N/A,FALSE,"Ratio Analysis";#N/A,#N/A,FALSE,"Test 120 Day Accts";#N/A,#N/A,FALSE,"Tickmarks"}</definedName>
    <definedName name="fg" hidden="1">{#N/A,#N/A,FALSE,"Aging Summary";#N/A,#N/A,FALSE,"Ratio Analysis";#N/A,#N/A,FALSE,"Test 120 Day Accts";#N/A,#N/A,FALSE,"Tickmarks"}</definedName>
    <definedName name="Fill2" hidden="1">[17]TO!#REF!</definedName>
    <definedName name="FS_LINES">'[18]|'!$G$1:$G$100</definedName>
    <definedName name="Future_Deferred">[19]Control!$B$28</definedName>
    <definedName name="g" localSheetId="3" hidden="1">{#N/A,#N/A,FALSE,"Aging Summary";#N/A,#N/A,FALSE,"Ratio Analysis";#N/A,#N/A,FALSE,"Test 120 Day Accts";#N/A,#N/A,FALSE,"Tickmarks"}</definedName>
    <definedName name="g" localSheetId="0" hidden="1">{#N/A,#N/A,FALSE,"Aging Summary";#N/A,#N/A,FALSE,"Ratio Analysis";#N/A,#N/A,FALSE,"Test 120 Day Accts";#N/A,#N/A,FALSE,"Tickmarks"}</definedName>
    <definedName name="g" localSheetId="2" hidden="1">{#N/A,#N/A,FALSE,"Aging Summary";#N/A,#N/A,FALSE,"Ratio Analysis";#N/A,#N/A,FALSE,"Test 120 Day Accts";#N/A,#N/A,FALSE,"Tickmarks"}</definedName>
    <definedName name="g" hidden="1">{#N/A,#N/A,FALSE,"Aging Summary";#N/A,#N/A,FALSE,"Ratio Analysis";#N/A,#N/A,FALSE,"Test 120 Day Accts";#N/A,#N/A,FALSE,"Tickmarks"}</definedName>
    <definedName name="GA">'[20]7a. Alloc Percent'!$B$77:$B$97</definedName>
    <definedName name="GG" localSheetId="3" hidden="1">{#N/A,#N/A,FALSE,"Aging Summary";#N/A,#N/A,FALSE,"Ratio Analysis";#N/A,#N/A,FALSE,"Test 120 Day Accts";#N/A,#N/A,FALSE,"Tickmarks"}</definedName>
    <definedName name="GG" localSheetId="0" hidden="1">{#N/A,#N/A,FALSE,"Aging Summary";#N/A,#N/A,FALSE,"Ratio Analysis";#N/A,#N/A,FALSE,"Test 120 Day Accts";#N/A,#N/A,FALSE,"Tickmarks"}</definedName>
    <definedName name="GG" localSheetId="2" hidden="1">{#N/A,#N/A,FALSE,"Aging Summary";#N/A,#N/A,FALSE,"Ratio Analysis";#N/A,#N/A,FALSE,"Test 120 Day Accts";#N/A,#N/A,FALSE,"Tickmarks"}</definedName>
    <definedName name="GG" hidden="1">{#N/A,#N/A,FALSE,"Aging Summary";#N/A,#N/A,FALSE,"Ratio Analysis";#N/A,#N/A,FALSE,"Test 120 Day Accts";#N/A,#N/A,FALSE,"Tickmarks"}</definedName>
    <definedName name="GLaccount">[15]Setup!$B$284:$C$919</definedName>
    <definedName name="GLlookup">[15]Setup!$A$160:$B$276</definedName>
    <definedName name="GLname">[11]Setup!$B$506:$C$1141</definedName>
    <definedName name="HOME">#REF!</definedName>
    <definedName name="HoursAvail">'[21]B. Setup'!$A$123:$B$126</definedName>
    <definedName name="IncludeProject">'[22]Proj Summ'!$B$13:$CE$48</definedName>
    <definedName name="Input_FW">'[23]MgtRp - FW'!$K$13:$K$18,'[23]MgtRp - FW'!$K$21:$K$24,'[23]MgtRp - FW'!$K$29,'[23]MgtRp - FW'!$K$31</definedName>
    <definedName name="Input_HUC">'[23]MgtRp - HUC'!$K$15,'[23]MgtRp - HUC'!$K$17,'[23]MgtRp - HUC'!$K$18,'[23]MgtRp - HUC'!$K$19,'[23]MgtRp - HUC'!$K$20,'[23]MgtRp - HUC'!$K$24,'[23]MgtRp - HUC'!$K$25,'[23]MgtRp - HUC'!$K$27</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_REUT" hidden="1">"c6800"</definedName>
    <definedName name="IQ_CAL_Y" hidden="1">"c102"</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ROWTH_1" hidden="1">"c157"</definedName>
    <definedName name="IQ_EBIT_GROWTH_2" hidden="1">"c161"</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EST_REUT" hidden="1">"c5453"</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_REUT" hidden="1">"c5395"</definedName>
    <definedName name="IQ_EST_ACT_EPS_NORM_REUT" hidden="1">"c5332"</definedName>
    <definedName name="IQ_EST_ACT_EPS_PRIMARY" hidden="1">"c2232"</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URPRISE" hidden="1">"c1635"</definedName>
    <definedName name="IQ_EST_NUM_BUY_REUT" hidden="1">"c3869"</definedName>
    <definedName name="IQ_EST_NUM_BUY_THOM" hidden="1">"c5165"</definedName>
    <definedName name="IQ_EST_NUM_HOLD_REUT" hidden="1">"c3871"</definedName>
    <definedName name="IQ_EST_NUM_HOLD_THOM" hidden="1">"c5167"</definedName>
    <definedName name="IQ_EST_NUM_OUTPERFORM_REUT" hidden="1">"c3870"</definedName>
    <definedName name="IQ_EST_NUM_OUTPERFORM_THOM" hidden="1">"c5166"</definedName>
    <definedName name="IQ_EST_NUM_SELL_REUT" hidden="1">"c3873"</definedName>
    <definedName name="IQ_EST_NUM_SELL_THOM" hidden="1">"c5169"</definedName>
    <definedName name="IQ_EST_NUM_UNDERPERFORM_REUT" hidden="1">"c3872"</definedName>
    <definedName name="IQ_EST_NUM_UNDERPERFORM_THOM" hidden="1">"c5168"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_REUT" hidden="1">"c6798"</definedName>
    <definedName name="IQ_FISCAL_Y" hidden="1">"c441"</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41666.7099189815</definedName>
    <definedName name="IQ_NAMES_REVISION_DATE__1" hidden="1">41365.714224537</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"c190"</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4" hidden="1">"$B$15:$B$518"</definedName>
    <definedName name="IQRB16" hidden="1">"$B$17:$B$520"</definedName>
    <definedName name="IQRB17" hidden="1">"$B$18:$B$122"</definedName>
    <definedName name="IQRB18" hidden="1">"$B$19:$B$522"</definedName>
    <definedName name="IQRBB17" hidden="1">"$BB$18:$BB$1299"</definedName>
    <definedName name="IQRC14" hidden="1">"$C$15:$C$119"</definedName>
    <definedName name="IQRD108" hidden="1">"$D$109:$D$111"</definedName>
    <definedName name="IQRD11" hidden="1">"$D$12:$D$21"</definedName>
    <definedName name="IQRD14" hidden="1">"$D$15:$D$38"</definedName>
    <definedName name="IQRD22" hidden="1">"$D$23:$D$25"</definedName>
    <definedName name="IQRD44" hidden="1">"$D$45:$D$53"</definedName>
    <definedName name="IQRD66" hidden="1">"$D$67:$D$69"</definedName>
    <definedName name="IQRD77" hidden="1">"$D$78:$D$87"</definedName>
    <definedName name="IS_CATEGORIES">'[4]|Index|'!$T$3:$T$32</definedName>
    <definedName name="Italy" hidden="1">[24]TO!#REF!</definedName>
    <definedName name="jhnhgg" localSheetId="3" hidden="1">{#N/A,#N/A,FALSE,"Aging Summary";#N/A,#N/A,FALSE,"Ratio Analysis";#N/A,#N/A,FALSE,"Test 120 Day Accts";#N/A,#N/A,FALSE,"Tickmarks"}</definedName>
    <definedName name="jhnhgg" localSheetId="0" hidden="1">{#N/A,#N/A,FALSE,"Aging Summary";#N/A,#N/A,FALSE,"Ratio Analysis";#N/A,#N/A,FALSE,"Test 120 Day Accts";#N/A,#N/A,FALSE,"Tickmarks"}</definedName>
    <definedName name="jhnhgg" localSheetId="2" hidden="1">{#N/A,#N/A,FALSE,"Aging Summary";#N/A,#N/A,FALSE,"Ratio Analysis";#N/A,#N/A,FALSE,"Test 120 Day Accts";#N/A,#N/A,FALSE,"Tickmarks"}</definedName>
    <definedName name="jhnhgg" hidden="1">{#N/A,#N/A,FALSE,"Aging Summary";#N/A,#N/A,FALSE,"Ratio Analysis";#N/A,#N/A,FALSE,"Test 120 Day Accts";#N/A,#N/A,FALSE,"Tickmarks"}</definedName>
    <definedName name="KK" localSheetId="3" hidden="1">{#N/A,#N/A,FALSE,"Aging Summary";#N/A,#N/A,FALSE,"Ratio Analysis";#N/A,#N/A,FALSE,"Test 120 Day Accts";#N/A,#N/A,FALSE,"Tickmarks"}</definedName>
    <definedName name="KK" localSheetId="0"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Kraft" localSheetId="3" hidden="1">{#N/A,#N/A,FALSE,"changes";#N/A,#N/A,FALSE,"Assumptions";"view1",#N/A,FALSE,"BE Analysis";"view2",#N/A,FALSE,"BE Analysis";#N/A,#N/A,FALSE,"DCF Calculation - Scenario 1";"Dollar",#N/A,FALSE,"Consolidated - Scenario 1";"CS",#N/A,FALSE,"Consolidated - Scenario 1"}</definedName>
    <definedName name="Kraft" localSheetId="0" hidden="1">{#N/A,#N/A,FALSE,"changes";#N/A,#N/A,FALSE,"Assumptions";"view1",#N/A,FALSE,"BE Analysis";"view2",#N/A,FALSE,"BE Analysis";#N/A,#N/A,FALSE,"DCF Calculation - Scenario 1";"Dollar",#N/A,FALSE,"Consolidated - Scenario 1";"CS",#N/A,FALSE,"Consolidated - Scenario 1"}</definedName>
    <definedName name="Kraft" localSheetId="2" hidden="1">{#N/A,#N/A,FALSE,"changes";#N/A,#N/A,FALSE,"Assumptions";"view1",#N/A,FALSE,"BE Analysis";"view2",#N/A,FALSE,"BE Analysis";#N/A,#N/A,FALSE,"DCF Calculation - Scenario 1";"Dollar",#N/A,FALSE,"Consolidated - Scenario 1";"CS",#N/A,FALSE,"Consolidated - Scenario 1"}</definedName>
    <definedName name="Kraft" hidden="1">{#N/A,#N/A,FALSE,"changes";#N/A,#N/A,FALSE,"Assumptions";"view1",#N/A,FALSE,"BE Analysis";"view2",#N/A,FALSE,"BE Analysis";#N/A,#N/A,FALSE,"DCF Calculation - Scenario 1";"Dollar",#N/A,FALSE,"Consolidated - Scenario 1";"CS",#N/A,FALSE,"Consolidated - Scenario 1"}</definedName>
    <definedName name="labourlist">[14]Setup!$C$1188:$I$1362</definedName>
    <definedName name="LastSheet" hidden="1">"Total Bill Impacts_All Customer"</definedName>
    <definedName name="lastyrcap">'[14]2009 Capital Budget'!$B$3:$D$500</definedName>
    <definedName name="lastyrop">'[14]2009 Operating Budget'!$B$3:$D$500</definedName>
    <definedName name="listlist" hidden="1">[17]TO!#REF!</definedName>
    <definedName name="ListOffset" hidden="1">1</definedName>
    <definedName name="m" localSheetId="3" hidden="1">{#N/A,#N/A,FALSE,"Aging Summary";#N/A,#N/A,FALSE,"Ratio Analysis";#N/A,#N/A,FALSE,"Test 120 Day Accts";#N/A,#N/A,FALSE,"Tickmarks"}</definedName>
    <definedName name="m" localSheetId="0" hidden="1">{#N/A,#N/A,FALSE,"Aging Summary";#N/A,#N/A,FALSE,"Ratio Analysis";#N/A,#N/A,FALSE,"Test 120 Day Accts";#N/A,#N/A,FALSE,"Tickmarks"}</definedName>
    <definedName name="m" localSheetId="2" hidden="1">{#N/A,#N/A,FALSE,"Aging Summary";#N/A,#N/A,FALSE,"Ratio Analysis";#N/A,#N/A,FALSE,"Test 120 Day Accts";#N/A,#N/A,FALSE,"Tickmarks"}</definedName>
    <definedName name="m" hidden="1">{#N/A,#N/A,FALSE,"Aging Summary";#N/A,#N/A,FALSE,"Ratio Analysis";#N/A,#N/A,FALSE,"Test 120 Day Accts";#N/A,#N/A,FALSE,"Tickmarks"}</definedName>
    <definedName name="MACRO">#REF!</definedName>
    <definedName name="MM" hidden="1">#N/A</definedName>
    <definedName name="Month">[25]INPUT!$E$4</definedName>
    <definedName name="MONTH_A">[13]INDEX!$AD$8</definedName>
    <definedName name="MONTH_LONG">[13]INDEX!$AD$9</definedName>
    <definedName name="MULT">'[26]|Index|'!$W$4</definedName>
    <definedName name="NBV" localSheetId="3">#REF!</definedName>
    <definedName name="NBV">#REF!</definedName>
    <definedName name="NorB">'[21]B. Setup'!$A$131:$A$132</definedName>
    <definedName name="NumOfPCs">'[20]7a. Alloc Percent'!$A$13:$N$63</definedName>
    <definedName name="o" localSheetId="3" hidden="1">{#N/A,#N/A,FALSE,"New Depr Sch-150% DB";#N/A,#N/A,FALSE,"Cash Flows RLP";#N/A,#N/A,FALSE,"IRR";#N/A,#N/A,FALSE,"Proforma IS";#N/A,#N/A,FALSE,"Assumptions"}</definedName>
    <definedName name="o" localSheetId="0" hidden="1">{#N/A,#N/A,FALSE,"New Depr Sch-150% DB";#N/A,#N/A,FALSE,"Cash Flows RLP";#N/A,#N/A,FALSE,"IRR";#N/A,#N/A,FALSE,"Proforma IS";#N/A,#N/A,FALSE,"Assumptions"}</definedName>
    <definedName name="o" localSheetId="2" hidden="1">{#N/A,#N/A,FALSE,"New Depr Sch-150% DB";#N/A,#N/A,FALSE,"Cash Flows RLP";#N/A,#N/A,FALSE,"IRR";#N/A,#N/A,FALSE,"Proforma IS";#N/A,#N/A,FALSE,"Assumptions"}</definedName>
    <definedName name="o" hidden="1">{#N/A,#N/A,FALSE,"New Depr Sch-150% DB";#N/A,#N/A,FALSE,"Cash Flows RLP";#N/A,#N/A,FALSE,"IRR";#N/A,#N/A,FALSE,"Proforma IS";#N/A,#N/A,FALSE,"Assumptions"}</definedName>
    <definedName name="OEB_LIST">'[4]|'!$G$2:$G$600</definedName>
    <definedName name="OEBcodes">'[27]OEB Codes'!$B$9:$Z$511</definedName>
    <definedName name="operating">'[14]WorkPlan - Operating'!$B$7:$AP$678</definedName>
    <definedName name="opsupplier">[15]Setup!$A$30:$A$106</definedName>
    <definedName name="Order" hidden="1">255</definedName>
    <definedName name="pemployee">'[14]Labour Types'!$B$7:$H$106</definedName>
    <definedName name="PERIOD_CUTOFF">[13]INDEX!$AD$2</definedName>
    <definedName name="PorW">'[21]B. Setup'!$C$131:$C$132</definedName>
    <definedName name="projectemployee">'[11]Labour Types'!$U$7:$V$106</definedName>
    <definedName name="projectname">'[15]Labour Types'!$U$7:$U$137</definedName>
    <definedName name="QEWR" localSheetId="3" hidden="1">{"Network Summary",#N/A,TRUE,"Summary";"Piping Summary",#N/A,TRUE," Piping";"Meters Summary",#N/A,TRUE,"Meters &amp; Connections";"Connections Summary",#N/A,TRUE,"Meters &amp; Connections";"Stations Summary",#N/A,TRUE,"Stations Pivot"}</definedName>
    <definedName name="QEWR" localSheetId="0" hidden="1">{"Network Summary",#N/A,TRUE,"Summary";"Piping Summary",#N/A,TRUE," Piping";"Meters Summary",#N/A,TRUE,"Meters &amp; Connections";"Connections Summary",#N/A,TRUE,"Meters &amp; Connections";"Stations Summary",#N/A,TRUE,"Stations Pivot"}</definedName>
    <definedName name="QEWR" localSheetId="2"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UARTER">[13]INDEX!$AD$10</definedName>
    <definedName name="Rate_Class">[28]lists!$A$1:$A$104</definedName>
    <definedName name="Ratebase">'[29]Distribution Revenue by Source'!$C$25</definedName>
    <definedName name="ratedescription">[30]hidden1!$D$1:$D$122</definedName>
    <definedName name="REASON_CODES">[13]INDEX!$BA$3:$BA$32</definedName>
    <definedName name="Reversing">[31]Reversing!$B$4:$B$5</definedName>
    <definedName name="rr" localSheetId="3" hidden="1">{#N/A,#N/A,FALSE,"Aging Summary";#N/A,#N/A,FALSE,"Ratio Analysis";#N/A,#N/A,FALSE,"Test 120 Day Accts";#N/A,#N/A,FALSE,"Tickmarks"}</definedName>
    <definedName name="rr" localSheetId="0" hidden="1">{#N/A,#N/A,FALSE,"Aging Summary";#N/A,#N/A,FALSE,"Ratio Analysis";#N/A,#N/A,FALSE,"Test 120 Day Accts";#N/A,#N/A,FALSE,"Tickmarks"}</definedName>
    <definedName name="rr" localSheetId="2" hidden="1">{#N/A,#N/A,FALSE,"Aging Summary";#N/A,#N/A,FALSE,"Ratio Analysis";#N/A,#N/A,FALSE,"Test 120 Day Accts";#N/A,#N/A,FALSE,"Tickmarks"}</definedName>
    <definedName name="rr" hidden="1">{#N/A,#N/A,FALSE,"Aging Summary";#N/A,#N/A,FALSE,"Ratio Analysis";#N/A,#N/A,FALSE,"Test 120 Day Accts";#N/A,#N/A,FALSE,"Tickmarks"}</definedName>
    <definedName name="SAPBEXrevision" hidden="1">9</definedName>
    <definedName name="SAPBEXsysID" hidden="1">"BWP"</definedName>
    <definedName name="SAPBEXwbID" hidden="1">"451N6G6HNH5M7RVWKXOTIVLAA"</definedName>
    <definedName name="SDF" localSheetId="3" hidden="1">{#N/A,#N/A,FALSE,"Aging Summary";#N/A,#N/A,FALSE,"Ratio Analysis";#N/A,#N/A,FALSE,"Test 120 Day Accts";#N/A,#N/A,FALSE,"Tickmarks"}</definedName>
    <definedName name="SDF" localSheetId="0" hidden="1">{#N/A,#N/A,FALSE,"Aging Summary";#N/A,#N/A,FALSE,"Ratio Analysis";#N/A,#N/A,FALSE,"Test 120 Day Accts";#N/A,#N/A,FALSE,"Tickmarks"}</definedName>
    <definedName name="SDF" localSheetId="2" hidden="1">{#N/A,#N/A,FALSE,"Aging Summary";#N/A,#N/A,FALSE,"Ratio Analysis";#N/A,#N/A,FALSE,"Test 120 Day Accts";#N/A,#N/A,FALSE,"Tickmarks"}</definedName>
    <definedName name="SDF" hidden="1">{#N/A,#N/A,FALSE,"Aging Summary";#N/A,#N/A,FALSE,"Ratio Analysis";#N/A,#N/A,FALSE,"Test 120 Day Accts";#N/A,#N/A,FALSE,"Tickmarks"}</definedName>
    <definedName name="sdfasd" localSheetId="3" hidden="1">{"consolidated_costs",#N/A,FALSE,"Cost_Data_Table";"regulatory_adjustments",#N/A,FALSE,"Cost_Data_Table";"adjustment_explanations",#N/A,FALSE,"Cost_Data_Table";"utility_costs",#N/A,FALSE,"Cost_Data_Table";"utility_costs_inflated",#N/A,FALSE,"Cost_Data_Table"}</definedName>
    <definedName name="sdfasd" localSheetId="0" hidden="1">{"consolidated_costs",#N/A,FALSE,"Cost_Data_Table";"regulatory_adjustments",#N/A,FALSE,"Cost_Data_Table";"adjustment_explanations",#N/A,FALSE,"Cost_Data_Table";"utility_costs",#N/A,FALSE,"Cost_Data_Table";"utility_costs_inflated",#N/A,FALSE,"Cost_Data_Table"}</definedName>
    <definedName name="sdfasd" localSheetId="2" hidden="1">{"consolidated_costs",#N/A,FALSE,"Cost_Data_Table";"regulatory_adjustments",#N/A,FALSE,"Cost_Data_Table";"adjustment_explanations",#N/A,FALSE,"Cost_Data_Table";"utility_costs",#N/A,FALSE,"Cost_Data_Table";"utility_costs_inflated",#N/A,FALSE,"Cost_Data_Table"}</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g" localSheetId="3" hidden="1">{#N/A,#N/A,FALSE,"Aging Summary";#N/A,#N/A,FALSE,"Ratio Analysis";#N/A,#N/A,FALSE,"Test 120 Day Accts";#N/A,#N/A,FALSE,"Tickmarks"}</definedName>
    <definedName name="sdfg" localSheetId="0" hidden="1">{#N/A,#N/A,FALSE,"Aging Summary";#N/A,#N/A,FALSE,"Ratio Analysis";#N/A,#N/A,FALSE,"Test 120 Day Accts";#N/A,#N/A,FALSE,"Tickmarks"}</definedName>
    <definedName name="sdfg" localSheetId="2" hidden="1">{#N/A,#N/A,FALSE,"Aging Summary";#N/A,#N/A,FALSE,"Ratio Analysis";#N/A,#N/A,FALSE,"Test 120 Day Accts";#N/A,#N/A,FALSE,"Tickmarks"}</definedName>
    <definedName name="sdfg" hidden="1">{#N/A,#N/A,FALSE,"Aging Summary";#N/A,#N/A,FALSE,"Ratio Analysis";#N/A,#N/A,FALSE,"Test 120 Day Accts";#N/A,#N/A,FALSE,"Tickmarks"}</definedName>
    <definedName name="sdfvsdfv" localSheetId="3" hidden="1">{#N/A,#N/A,FALSE,"Aging Summary";#N/A,#N/A,FALSE,"Ratio Analysis";#N/A,#N/A,FALSE,"Test 120 Day Accts";#N/A,#N/A,FALSE,"Tickmarks"}</definedName>
    <definedName name="sdfvsdfv" localSheetId="0" hidden="1">{#N/A,#N/A,FALSE,"Aging Summary";#N/A,#N/A,FALSE,"Ratio Analysis";#N/A,#N/A,FALSE,"Test 120 Day Accts";#N/A,#N/A,FALSE,"Tickmarks"}</definedName>
    <definedName name="sdfvsdfv" localSheetId="2" hidden="1">{#N/A,#N/A,FALSE,"Aging Summary";#N/A,#N/A,FALSE,"Ratio Analysis";#N/A,#N/A,FALSE,"Test 120 Day Accts";#N/A,#N/A,FALSE,"Tickmarks"}</definedName>
    <definedName name="sdfvsdfv" hidden="1">{#N/A,#N/A,FALSE,"Aging Summary";#N/A,#N/A,FALSE,"Ratio Analysis";#N/A,#N/A,FALSE,"Test 120 Day Accts";#N/A,#N/A,FALSE,"Tickmarks"}</definedName>
    <definedName name="srdfg" localSheetId="3" hidden="1">{#N/A,#N/A,FALSE,"Aging Summary";#N/A,#N/A,FALSE,"Ratio Analysis";#N/A,#N/A,FALSE,"Test 120 Day Accts";#N/A,#N/A,FALSE,"Tickmarks"}</definedName>
    <definedName name="srdfg" localSheetId="0" hidden="1">{#N/A,#N/A,FALSE,"Aging Summary";#N/A,#N/A,FALSE,"Ratio Analysis";#N/A,#N/A,FALSE,"Test 120 Day Accts";#N/A,#N/A,FALSE,"Tickmarks"}</definedName>
    <definedName name="srdfg" localSheetId="2" hidden="1">{#N/A,#N/A,FALSE,"Aging Summary";#N/A,#N/A,FALSE,"Ratio Analysis";#N/A,#N/A,FALSE,"Test 120 Day Accts";#N/A,#N/A,FALSE,"Tickmarks"}</definedName>
    <definedName name="srdfg" hidden="1">{#N/A,#N/A,FALSE,"Aging Summary";#N/A,#N/A,FALSE,"Ratio Analysis";#N/A,#N/A,FALSE,"Test 120 Day Accts";#N/A,#N/A,FALSE,"Tickmarks"}</definedName>
    <definedName name="stdhg" localSheetId="3" hidden="1">{#N/A,#N/A,FALSE,"Aging Summary";#N/A,#N/A,FALSE,"Ratio Analysis";#N/A,#N/A,FALSE,"Test 120 Day Accts";#N/A,#N/A,FALSE,"Tickmarks"}</definedName>
    <definedName name="stdhg" localSheetId="0" hidden="1">{#N/A,#N/A,FALSE,"Aging Summary";#N/A,#N/A,FALSE,"Ratio Analysis";#N/A,#N/A,FALSE,"Test 120 Day Accts";#N/A,#N/A,FALSE,"Tickmarks"}</definedName>
    <definedName name="stdhg" localSheetId="2" hidden="1">{#N/A,#N/A,FALSE,"Aging Summary";#N/A,#N/A,FALSE,"Ratio Analysis";#N/A,#N/A,FALSE,"Test 120 Day Accts";#N/A,#N/A,FALSE,"Tickmarks"}</definedName>
    <definedName name="stdhg" hidden="1">{#N/A,#N/A,FALSE,"Aging Summary";#N/A,#N/A,FALSE,"Ratio Analysis";#N/A,#N/A,FALSE,"Test 120 Day Accts";#N/A,#N/A,FALSE,"Tickmarks"}</definedName>
    <definedName name="stsg" localSheetId="3" hidden="1">{"Network Summary",#N/A,TRUE,"Summary";"Piping Summary",#N/A,TRUE," Piping";"Meters Summary",#N/A,TRUE,"Meters &amp; Connections";"Connections Summary",#N/A,TRUE,"Meters &amp; Connections";"Stations Summary",#N/A,TRUE,"Stations Pivot"}</definedName>
    <definedName name="stsg" localSheetId="0" hidden="1">{"Network Summary",#N/A,TRUE,"Summary";"Piping Summary",#N/A,TRUE," Piping";"Meters Summary",#N/A,TRUE,"Meters &amp; Connections";"Connections Summary",#N/A,TRUE,"Meters &amp; Connections";"Stations Summary",#N/A,TRUE,"Stations Pivot"}</definedName>
    <definedName name="stsg" localSheetId="2"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MMARY">#REF!</definedName>
    <definedName name="TaxYear">[32]Main!$C$8</definedName>
    <definedName name="TestYear">'[28]LDC Info'!$E$24</definedName>
    <definedName name="TM1REBUILDOPTION">1</definedName>
    <definedName name="TorF">'[21]B. Setup'!$B$131:$B$132</definedName>
    <definedName name="u" localSheetId="3" hidden="1">{#N/A,#N/A,FALSE,"Aging Summary";#N/A,#N/A,FALSE,"Ratio Analysis";#N/A,#N/A,FALSE,"Test 120 Day Accts";#N/A,#N/A,FALSE,"Tickmarks"}</definedName>
    <definedName name="u" localSheetId="0" hidden="1">{#N/A,#N/A,FALSE,"Aging Summary";#N/A,#N/A,FALSE,"Ratio Analysis";#N/A,#N/A,FALSE,"Test 120 Day Accts";#N/A,#N/A,FALSE,"Tickmarks"}</definedName>
    <definedName name="u" localSheetId="2" hidden="1">{#N/A,#N/A,FALSE,"Aging Summary";#N/A,#N/A,FALSE,"Ratio Analysis";#N/A,#N/A,FALSE,"Test 120 Day Accts";#N/A,#N/A,FALSE,"Tickmarks"}</definedName>
    <definedName name="u" hidden="1">{#N/A,#N/A,FALSE,"Aging Summary";#N/A,#N/A,FALSE,"Ratio Analysis";#N/A,#N/A,FALSE,"Test 120 Day Accts";#N/A,#N/A,FALSE,"Tickmarks"}</definedName>
    <definedName name="UnionStaff">[14]Setup!$B$17:$G$114</definedName>
    <definedName name="UnionTitles">[14]Setup!$B$17:$B$114</definedName>
    <definedName name="Units">[28]lists!$N$2:$N$5</definedName>
    <definedName name="UsefulLife">'[10]Depreciation Summary'!$A$10:$C$40</definedName>
    <definedName name="USOA">'[33]B. Setup'!$A$1649:$B$2120</definedName>
    <definedName name="Utility">[34]Financials!$A$1</definedName>
    <definedName name="utitliy1">[35]Financials!$A$1</definedName>
    <definedName name="VarSum">'[6]monthly details by account'!$E$99:$AB$105</definedName>
    <definedName name="vehicle">[15]Setup!$A$115:$A$134</definedName>
    <definedName name="vehiclelookup">[11]Setup!$A$325:$E$344</definedName>
    <definedName name="VV" localSheetId="3" hidden="1">{#N/A,#N/A,FALSE,"Aging Summary";#N/A,#N/A,FALSE,"Ratio Analysis";#N/A,#N/A,FALSE,"Test 120 Day Accts";#N/A,#N/A,FALSE,"Tickmarks"}</definedName>
    <definedName name="VV" localSheetId="0" hidden="1">{#N/A,#N/A,FALSE,"Aging Summary";#N/A,#N/A,FALSE,"Ratio Analysis";#N/A,#N/A,FALSE,"Test 120 Day Accts";#N/A,#N/A,FALSE,"Tickmarks"}</definedName>
    <definedName name="VV" localSheetId="2" hidden="1">{#N/A,#N/A,FALSE,"Aging Summary";#N/A,#N/A,FALSE,"Ratio Analysis";#N/A,#N/A,FALSE,"Test 120 Day Accts";#N/A,#N/A,FALSE,"Tickmarks"}</definedName>
    <definedName name="VV" hidden="1">{#N/A,#N/A,FALSE,"Aging Summary";#N/A,#N/A,FALSE,"Ratio Analysis";#N/A,#N/A,FALSE,"Test 120 Day Accts";#N/A,#N/A,FALSE,"Tickmarks"}</definedName>
    <definedName name="waresd" localSheetId="3" hidden="1">{#N/A,#N/A,FALSE,"Aging Summary";#N/A,#N/A,FALSE,"Ratio Analysis";#N/A,#N/A,FALSE,"Test 120 Day Accts";#N/A,#N/A,FALSE,"Tickmarks"}</definedName>
    <definedName name="waresd" localSheetId="0" hidden="1">{#N/A,#N/A,FALSE,"Aging Summary";#N/A,#N/A,FALSE,"Ratio Analysis";#N/A,#N/A,FALSE,"Test 120 Day Accts";#N/A,#N/A,FALSE,"Tickmarks"}</definedName>
    <definedName name="waresd" localSheetId="2" hidden="1">{#N/A,#N/A,FALSE,"Aging Summary";#N/A,#N/A,FALSE,"Ratio Analysis";#N/A,#N/A,FALSE,"Test 120 Day Accts";#N/A,#N/A,FALSE,"Tickmarks"}</definedName>
    <definedName name="waresd" hidden="1">{#N/A,#N/A,FALSE,"Aging Summary";#N/A,#N/A,FALSE,"Ratio Analysis";#N/A,#N/A,FALSE,"Test 120 Day Accts";#N/A,#N/A,FALSE,"Tickmarks"}</definedName>
    <definedName name="wemployee">'[14]Labour Types'!$A$7:$H$106</definedName>
    <definedName name="wlkednjfc" localSheetId="3" hidden="1">{#N/A,#N/A,FALSE,"Aging Summary";#N/A,#N/A,FALSE,"Ratio Analysis";#N/A,#N/A,FALSE,"Test 120 Day Accts";#N/A,#N/A,FALSE,"Tickmarks"}</definedName>
    <definedName name="wlkednjfc" localSheetId="0" hidden="1">{#N/A,#N/A,FALSE,"Aging Summary";#N/A,#N/A,FALSE,"Ratio Analysis";#N/A,#N/A,FALSE,"Test 120 Day Accts";#N/A,#N/A,FALSE,"Tickmarks"}</definedName>
    <definedName name="wlkednjfc" localSheetId="2" hidden="1">{#N/A,#N/A,FALSE,"Aging Summary";#N/A,#N/A,FALSE,"Ratio Analysis";#N/A,#N/A,FALSE,"Test 120 Day Accts";#N/A,#N/A,FALSE,"Tickmarks"}</definedName>
    <definedName name="wlkednjfc" hidden="1">{#N/A,#N/A,FALSE,"Aging Summary";#N/A,#N/A,FALSE,"Ratio Analysis";#N/A,#N/A,FALSE,"Test 120 Day Accts";#N/A,#N/A,FALSE,"Tickmarks"}</definedName>
    <definedName name="wn.revenue" localSheetId="3" hidden="1">{"Consolidated_revenue",#N/A,FALSE,"Revenue_Data_Table";"regulatory_adjustments",#N/A,FALSE,"Revenue_Data_Table";"adjustment_explanation",#N/A,FALSE,"Revenue_Data_Table";"utility_revenue",#N/A,FALSE,"Revenue_Data_Table";"utility_revenue_inflated",#N/A,FALSE,"Revenue_Data_Table"}</definedName>
    <definedName name="w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n.revenue" localSheetId="2" hidden="1">{"Consolidated_revenue",#N/A,FALSE,"Revenue_Data_Table";"regulatory_adjustments",#N/A,FALSE,"Revenue_Data_Table";"adjustment_explanation",#N/A,FALSE,"Revenue_Data_Table";"utility_revenue",#N/A,FALSE,"Revenue_Data_Table";"utility_revenue_inflated",#N/A,FALSE,"Revenue_Data_Table"}</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'[11]Labour Types'!$S$7:$T$106</definedName>
    <definedName name="workname">'[15]Labour Types'!$S$7:$S$137</definedName>
    <definedName name="wrn.1996._.PROPERTY._.AND._.BUSINESS._.INTERRUPTION._.VALUES." localSheetId="3" hidden="1">{#N/A,#N/A,TRUE,"96PROP"}</definedName>
    <definedName name="wrn.1996._.PROPERTY._.AND._.BUSINESS._.INTERRUPTION._.VALUES." localSheetId="0" hidden="1">{#N/A,#N/A,TRUE,"96PROP"}</definedName>
    <definedName name="wrn.1996._.PROPERTY._.AND._.BUSINESS._.INTERRUPTION._.VALUES." localSheetId="2" hidden="1">{#N/A,#N/A,TRUE,"96PROP"}</definedName>
    <definedName name="wrn.1996._.PROPERTY._.AND._.BUSINESS._.INTERRUPTION._.VALUES." hidden="1">{#N/A,#N/A,TRUE,"96PROP"}</definedName>
    <definedName name="wrn.AFE._.REGISTER." localSheetId="3" hidden="1">{#N/A,#N/A,FALSE,"CLAIMS";#N/A,#N/A,FALSE,"EXPENSE";#N/A,#N/A,FALSE,"CAPITAL"}</definedName>
    <definedName name="wrn.AFE._.REGISTER." localSheetId="0" hidden="1">{#N/A,#N/A,FALSE,"CLAIMS";#N/A,#N/A,FALSE,"EXPENSE";#N/A,#N/A,FALSE,"CAPITAL"}</definedName>
    <definedName name="wrn.AFE._.REGISTER." localSheetId="2" hidden="1">{#N/A,#N/A,FALSE,"CLAIMS";#N/A,#N/A,FALSE,"EXPENSE";#N/A,#N/A,FALSE,"CAPITAL"}</definedName>
    <definedName name="wrn.AFE._.REGISTER." hidden="1">{#N/A,#N/A,FALSE,"CLAIMS";#N/A,#N/A,FALSE,"EXPENSE";#N/A,#N/A,FALSE,"CAPITAL"}</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Exhibits." localSheetId="3"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STATEMENTS." localSheetId="3" hidden="1">{"BALANCE SHEET",#N/A,FALSE,"Balance Sheet";"INCOME STATEMENT",#N/A,FALSE,"Income Statement";"STMT OF CASH FLOWS",#N/A,FALSE,"Cash Flows Indirect";"PARTNERS CAPITAL STMT",#N/A,FALSE,"Partners Capital"}</definedName>
    <definedName name="wrn.ALL._.STATEMENTS." localSheetId="0" hidden="1">{"BALANCE SHEET",#N/A,FALSE,"Balance Sheet";"INCOME STATEMENT",#N/A,FALSE,"Income Statement";"STMT OF CASH FLOWS",#N/A,FALSE,"Cash Flows Indirect";"PARTNERS CAPITAL STMT",#N/A,FALSE,"Partners Capital"}</definedName>
    <definedName name="wrn.ALL._.STATEMENTS." localSheetId="2"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PCT." localSheetId="3" hidden="1">{"Page1",#N/A,FALSE,"APCT";"Page2",#N/A,FALSE,"APCT"}</definedName>
    <definedName name="wrn.APCT." localSheetId="0" hidden="1">{"Page1",#N/A,FALSE,"APCT";"Page2",#N/A,FALSE,"APCT"}</definedName>
    <definedName name="wrn.APCT." localSheetId="2" hidden="1">{"Page1",#N/A,FALSE,"APCT";"Page2",#N/A,FALSE,"APCT"}</definedName>
    <definedName name="wrn.APCT." hidden="1">{"Page1",#N/A,FALSE,"APCT";"Page2",#N/A,FALSE,"APCT"}</definedName>
    <definedName name="wrn.APL." localSheetId="3" hidden="1">{"Page1",#N/A,FALSE,"APL";"Page2",#N/A,FALSE,"APL"}</definedName>
    <definedName name="wrn.APL." localSheetId="0" hidden="1">{"Page1",#N/A,FALSE,"APL";"Page2",#N/A,FALSE,"APL"}</definedName>
    <definedName name="wrn.APL." localSheetId="2" hidden="1">{"Page1",#N/A,FALSE,"APL";"Page2",#N/A,FALSE,"APL"}</definedName>
    <definedName name="wrn.APL." hidden="1">{"Page1",#N/A,FALSE,"APL";"Page2",#N/A,FALSE,"APL"}</definedName>
    <definedName name="wrn.assumptions." localSheetId="3" hidden="1">{"assumptions1",#N/A,FALSE,"Valuation Analysis";"assumptions2",#N/A,FALSE,"Valuation Analysis"}</definedName>
    <definedName name="wrn.assumptions." localSheetId="0" hidden="1">{"assumptions1",#N/A,FALSE,"Valuation Analysis";"assumptions2",#N/A,FALSE,"Valuation Analysis"}</definedName>
    <definedName name="wrn.assumptions." localSheetId="2" hidden="1">{"assumptions1",#N/A,FALSE,"Valuation Analysis";"assumptions2",#N/A,FALSE,"Valuation Analysis"}</definedName>
    <definedName name="wrn.assumptions." hidden="1">{"assumptions1",#N/A,FALSE,"Valuation Analysis";"assumptions2",#N/A,FALSE,"Valuation Analysis"}</definedName>
    <definedName name="wrn.balance._.sheet." localSheetId="3" hidden="1">{"bs",#N/A,FALSE,"SCF"}</definedName>
    <definedName name="wrn.balance._.sheet." localSheetId="0" hidden="1">{"bs",#N/A,FALSE,"SCF"}</definedName>
    <definedName name="wrn.balance._.sheet." localSheetId="2" hidden="1">{"bs",#N/A,FALSE,"SCF"}</definedName>
    <definedName name="wrn.balance._.sheet." hidden="1">{"bs",#N/A,FALSE,"SCF"}</definedName>
    <definedName name="wrn.Basic._.Report." localSheetId="3" hidden="1">{#N/A,#N/A,FALSE,"New Depr Sch-150% DB";#N/A,#N/A,FALSE,"Cash Flows RLP";#N/A,#N/A,FALSE,"IRR";#N/A,#N/A,FALSE,"Proforma IS";#N/A,#N/A,FALSE,"Assumptions"}</definedName>
    <definedName name="wrn.Basic._.Report." localSheetId="0" hidden="1">{#N/A,#N/A,FALSE,"New Depr Sch-150% DB";#N/A,#N/A,FALSE,"Cash Flows RLP";#N/A,#N/A,FALSE,"IRR";#N/A,#N/A,FALSE,"Proforma IS";#N/A,#N/A,FALSE,"Assumptions"}</definedName>
    <definedName name="wrn.Basic._.Report." localSheetId="2"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lientcopy."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localSheetId="3" hidden="1">{"year1",#N/A,FALSE,"compare";"year10",#N/A,FALSE,"compare";"year2",#N/A,FALSE,"compare";"year3",#N/A,FALSE,"compare";"year4",#N/A,FALSE,"compare";"year5",#N/A,FALSE,"compare";"year6",#N/A,FALSE,"compare";"year7",#N/A,FALSE,"compare";"year8",#N/A,FALSE,"compare";"year9",#N/A,FALSE,"compare"}</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localSheetId="2"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3" hidden="1">{"year1",#N/A,FALSE,"compare";"year2",#N/A,FALSE,"compare";"year3",#N/A,FALSE,"compare";"year4",#N/A,FALSE,"compare";"year5",#N/A,FALSE,"compare"}</definedName>
    <definedName name="wrn.compare5yrs." localSheetId="0" hidden="1">{"year1",#N/A,FALSE,"compare";"year2",#N/A,FALSE,"compare";"year3",#N/A,FALSE,"compare";"year4",#N/A,FALSE,"compare";"year5",#N/A,FALSE,"compare"}</definedName>
    <definedName name="wrn.compare5yrs." localSheetId="2"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mplete._.Report." localSheetId="3" hidden="1">{#N/A,#N/A,FALSE,"Assumptions";#N/A,#N/A,FALSE,"Proforma IS";#N/A,#N/A,FALSE,"Cash Flows RLP";#N/A,#N/A,FALSE,"IRR";#N/A,#N/A,FALSE,"New Depr Sch-150% DB";#N/A,#N/A,FALSE,"Comments"}</definedName>
    <definedName name="wrn.Complete._.Report." localSheetId="0" hidden="1">{#N/A,#N/A,FALSE,"Assumptions";#N/A,#N/A,FALSE,"Proforma IS";#N/A,#N/A,FALSE,"Cash Flows RLP";#N/A,#N/A,FALSE,"IRR";#N/A,#N/A,FALSE,"New Depr Sch-150% DB";#N/A,#N/A,FALSE,"Comments"}</definedName>
    <definedName name="wrn.Complete._.Report." localSheetId="2"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ntributory._.asset._.charges." localSheetId="3" hidden="1">{"contributory1",#N/A,FALSE,"Contributory Assets Detail";"contributory2",#N/A,FALSE,"Contributory Assets Detail"}</definedName>
    <definedName name="wrn.contributory._.asset._.charges." localSheetId="0" hidden="1">{"contributory1",#N/A,FALSE,"Contributory Assets Detail";"contributory2",#N/A,FALSE,"Contributory Assets Detail"}</definedName>
    <definedName name="wrn.contributory._.asset._.charges." localSheetId="2"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SA._.FS._.국문." localSheetId="3" hidden="1">{#N/A,#N/A,FALSE,"BS";#N/A,#N/A,FALSE,"PL";#N/A,#N/A,FALSE,"처분";#N/A,#N/A,FALSE,"현금";#N/A,#N/A,FALSE,"매출";#N/A,#N/A,FALSE,"원가";#N/A,#N/A,FALSE,"경영"}</definedName>
    <definedName name="wrn.COSA._.FS._.국문." localSheetId="0" hidden="1">{#N/A,#N/A,FALSE,"BS";#N/A,#N/A,FALSE,"PL";#N/A,#N/A,FALSE,"처분";#N/A,#N/A,FALSE,"현금";#N/A,#N/A,FALSE,"매출";#N/A,#N/A,FALSE,"원가";#N/A,#N/A,FALSE,"경영"}</definedName>
    <definedName name="wrn.COSA._.FS._.국문." localSheetId="2" hidden="1">{#N/A,#N/A,FALSE,"BS";#N/A,#N/A,FALSE,"PL";#N/A,#N/A,FALSE,"처분";#N/A,#N/A,FALSE,"현금";#N/A,#N/A,FALSE,"매출";#N/A,#N/A,FALSE,"원가";#N/A,#N/A,FALSE,"경영"}</definedName>
    <definedName name="wrn.COSA._.FS._.국문." hidden="1">{#N/A,#N/A,FALSE,"BS";#N/A,#N/A,FALSE,"PL";#N/A,#N/A,FALSE,"처분";#N/A,#N/A,FALSE,"현금";#N/A,#N/A,FALSE,"매출";#N/A,#N/A,FALSE,"원가";#N/A,#N/A,FALSE,"경영"}</definedName>
    <definedName name="wrn.costs." localSheetId="3" hidden="1">{"consolidated_costs",#N/A,FALSE,"Cost_Data_Table";"regulatory_adjustments",#N/A,FALSE,"Cost_Data_Table";"adjustment_explanations",#N/A,FALSE,"Cost_Data_Table";"utility_costs",#N/A,FALSE,"Cost_Data_Table";"utility_costs_inflated",#N/A,FALSE,"Cost_Data_Table"}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localSheetId="2"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3" hidden="1">{"datatable",#N/A,FALSE,"Cust.Adds_Volumes"}</definedName>
    <definedName name="wrn.custadds_volumes." localSheetId="0" hidden="1">{"datatable",#N/A,FALSE,"Cust.Adds_Volumes"}</definedName>
    <definedName name="wrn.custadds_volumes." localSheetId="2" hidden="1">{"datatable",#N/A,FALSE,"Cust.Adds_Volumes"}</definedName>
    <definedName name="wrn.custadds_volumes." hidden="1">{"datatable",#N/A,FALSE,"Cust.Adds_Volumes"}</definedName>
    <definedName name="wrn.documentation." localSheetId="3" hidden="1">{"documentation1",#N/A,FALSE,"Documentation";"documentation2",#N/A,FALSE,"Documentation"}</definedName>
    <definedName name="wrn.documentation." localSheetId="0" hidden="1">{"documentation1",#N/A,FALSE,"Documentation";"documentation2",#N/A,FALSE,"Documentation"}</definedName>
    <definedName name="wrn.documentation." localSheetId="2" hidden="1">{"documentation1",#N/A,FALSE,"Documentation";"documentation2",#N/A,FALSE,"Documentation"}</definedName>
    <definedName name="wrn.documentation." hidden="1">{"documentation1",#N/A,FALSE,"Documentation";"documentation2",#N/A,FALSE,"Documentation"}</definedName>
    <definedName name="wrn.EntitiesWithReclasses." localSheetId="3" hidden="1">{"page1",#N/A,FALSE,"EntitiesWithReclasses";"page2",#N/A,FALSE,"EntitiesWithReclasses";"page3",#N/A,FALSE,"EntitiesWithReclasses";"page4",#N/A,FALSE,"EntitiesWithReclasses";"page5",#N/A,FALSE,"EntitiesWithReclasses";"page6",#N/A,FALSE,"EntitiesWithReclasses"}</definedName>
    <definedName name="wrn.EntitiesWithReclasses." localSheetId="0" hidden="1">{"page1",#N/A,FALSE,"EntitiesWithReclasses";"page2",#N/A,FALSE,"EntitiesWithReclasses";"page3",#N/A,FALSE,"EntitiesWithReclasses";"page4",#N/A,FALSE,"EntitiesWithReclasses";"page5",#N/A,FALSE,"EntitiesWithReclasses";"page6",#N/A,FALSE,"EntitiesWithReclasses"}</definedName>
    <definedName name="wrn.EntitiesWithReclasses." localSheetId="2" hidden="1">{"page1",#N/A,FALSE,"EntitiesWithReclasses";"page2",#N/A,FALSE,"EntitiesWithReclasses";"page3",#N/A,FALSE,"EntitiesWithReclasses";"page4",#N/A,FALSE,"EntitiesWithReclasses";"page5",#N/A,FALSE,"EntitiesWithReclasses";"page6",#N/A,FALSE,"EntitiesWithReclasses"}</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xhibit_draft_report." localSheetId="3" hidden="1">{"Historic",#N/A,FALSE,"Historic IS";"BS",#N/A,FALSE,"DCF BS conversion";"Market_summary_2",#N/A,FALSE,"Market summary";"GCM_summary",#N/A,FALSE,"Market approach";"DCF",#N/A,FALSE,"DCF Projected IS unlevered";"DCF_value",#N/A,FALSE,"DCF Indications of value"}</definedName>
    <definedName name="wrn.Exhibit_draft_report." localSheetId="0" hidden="1">{"Historic",#N/A,FALSE,"Historic IS";"BS",#N/A,FALSE,"DCF BS conversion";"Market_summary_2",#N/A,FALSE,"Market summary";"GCM_summary",#N/A,FALSE,"Market approach";"DCF",#N/A,FALSE,"DCF Projected IS unlevered";"DCF_value",#N/A,FALSE,"DCF Indications of value"}</definedName>
    <definedName name="wrn.Exhibit_draft_report." localSheetId="2"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localSheetId="3"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ecopy."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OOTNOTES." localSheetId="3" hidden="1">{"Footnotespg1",#N/A,FALSE,"Footnotes";"Footnotespg2",#N/A,FALSE,"Footnotes"}</definedName>
    <definedName name="wrn.FOOTNOTES." localSheetId="0" hidden="1">{"Footnotespg1",#N/A,FALSE,"Footnotes";"Footnotespg2",#N/A,FALSE,"Footnotes"}</definedName>
    <definedName name="wrn.FOOTNOTES." localSheetId="2" hidden="1">{"Footnotespg1",#N/A,FALSE,"Footnotes";"Footnotespg2",#N/A,FALSE,"Footnotes"}</definedName>
    <definedName name="wrn.FOOTNOTES." hidden="1">{"Footnotespg1",#N/A,FALSE,"Footnotes";"Footnotespg2",#N/A,FALSE,"Footnotes"}</definedName>
    <definedName name="wrn.GARNISH." localSheetId="3" hidden="1">{#N/A,#N/A,FALSE,"HIBBARD";#N/A,#N/A,FALSE,"BEATON";#N/A,#N/A,FALSE,"CLARKSON";#N/A,#N/A,FALSE,"HARTMAN";#N/A,#N/A,FALSE,"SAMSON";#N/A,#N/A,FALSE,"VENSKAITIS";#N/A,#N/A,FALSE,"MCNEIL"}</definedName>
    <definedName name="wrn.GARNISH." localSheetId="0" hidden="1">{#N/A,#N/A,FALSE,"HIBBARD";#N/A,#N/A,FALSE,"BEATON";#N/A,#N/A,FALSE,"CLARKSON";#N/A,#N/A,FALSE,"HARTMAN";#N/A,#N/A,FALSE,"SAMSON";#N/A,#N/A,FALSE,"VENSKAITIS";#N/A,#N/A,FALSE,"MCNEIL"}</definedName>
    <definedName name="wrn.GARNISH." localSheetId="2" hidden="1">{#N/A,#N/A,FALSE,"HIBBARD";#N/A,#N/A,FALSE,"BEATON";#N/A,#N/A,FALSE,"CLARKSON";#N/A,#N/A,FALSE,"HARTMAN";#N/A,#N/A,FALSE,"SAMSON";#N/A,#N/A,FALSE,"VENSKAITIS";#N/A,#N/A,FALSE,"MCNEIL"}</definedName>
    <definedName name="wrn.GARNISH." hidden="1">{#N/A,#N/A,FALSE,"HIBBARD";#N/A,#N/A,FALSE,"BEATON";#N/A,#N/A,FALSE,"CLARKSON";#N/A,#N/A,FALSE,"HARTMAN";#N/A,#N/A,FALSE,"SAMSON";#N/A,#N/A,FALSE,"VENSKAITIS";#N/A,#N/A,FALSE,"MCNEIL"}</definedName>
    <definedName name="wrn.GGR._.Network._.Exhibit." localSheetId="3" hidden="1">{"Network Summary",#N/A,TRUE,"Summary";"Piping Summary",#N/A,TRUE," Piping";"Meters Summary",#N/A,TRUE,"Meters &amp; Connections";"Connections Summary",#N/A,TRUE,"Meters &amp; Connections";"Stations Summary",#N/A,TRUE,"Stations Pivot"}</definedName>
    <definedName name="wrn.GGR._.Network._.Exhibit." localSheetId="0" hidden="1">{"Network Summary",#N/A,TRUE,"Summary";"Piping Summary",#N/A,TRUE," Piping";"Meters Summary",#N/A,TRUE,"Meters &amp; Connections";"Connections Summary",#N/A,TRUE,"Meters &amp; Connections";"Stations Summary",#N/A,TRUE,"Stations Pivot"}</definedName>
    <definedName name="wrn.GGR._.Network._.Exhibit." localSheetId="2"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ross._.margin._.detail." localSheetId="3" hidden="1">{"gross_margin1",#N/A,FALSE,"Gross Margin Detail";"gross_margin2",#N/A,FALSE,"Gross Margin Detail"}</definedName>
    <definedName name="wrn.gross._.margin._.detail." localSheetId="0" hidden="1">{"gross_margin1",#N/A,FALSE,"Gross Margin Detail";"gross_margin2",#N/A,FALSE,"Gross Margin Detail"}</definedName>
    <definedName name="wrn.gross._.margin._.detail." localSheetId="2" hidden="1">{"gross_margin1",#N/A,FALSE,"Gross Margin Detail";"gross_margin2",#N/A,FALSE,"Gross Margin Detail"}</definedName>
    <definedName name="wrn.gross._.margin._.detail." hidden="1">{"gross_margin1",#N/A,FALSE,"Gross Margin Detail";"gross_margin2",#N/A,FALSE,"Gross Margin Detail"}</definedName>
    <definedName name="wrn.historical._.performance." localSheetId="3" hidden="1">{"historical acquirer",#N/A,FALSE,"Historical Performance";"historical target",#N/A,FALSE,"Historical Performance"}</definedName>
    <definedName name="wrn.historical._.performance." localSheetId="0" hidden="1">{"historical acquirer",#N/A,FALSE,"Historical Performance";"historical target",#N/A,FALSE,"Historical Performance"}</definedName>
    <definedName name="wrn.historical._.performance." localSheetId="2"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income." localSheetId="3" hidden="1">{"income",#N/A,FALSE,"income_statement"}</definedName>
    <definedName name="wrn.income." localSheetId="0" hidden="1">{"income",#N/A,FALSE,"income_statement"}</definedName>
    <definedName name="wrn.income." localSheetId="2" hidden="1">{"income",#N/A,FALSE,"income_statement"}</definedName>
    <definedName name="wrn.income." hidden="1">{"income",#N/A,FALSE,"income_statement"}</definedName>
    <definedName name="wrn.INCOME._.STATEMENT." localSheetId="3" hidden="1">{"INCOME STATEMENT",#N/A,FALSE,"Income Statement"}</definedName>
    <definedName name="wrn.INCOME._.STATEMENT." localSheetId="0" hidden="1">{"INCOME STATEMENT",#N/A,FALSE,"Income Statement"}</definedName>
    <definedName name="wrn.INCOME._.STATEMENT." localSheetId="2" hidden="1">{"INCOME STATEMENT",#N/A,FALSE,"Income Statement"}</definedName>
    <definedName name="wrn.INCOME._.STATEMENT." hidden="1">{"INCOME STATEMENT",#N/A,FALSE,"Income Statement"}</definedName>
    <definedName name="wrn.incomestmt." localSheetId="3"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localSheetId="0"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localSheetId="2"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put._.sheet." localSheetId="3" hidden="1">{#N/A,#N/A,FALSE,"TICKERS INPUT SHEET"}</definedName>
    <definedName name="wrn.input._.sheet." localSheetId="0" hidden="1">{#N/A,#N/A,FALSE,"TICKERS INPUT SHEET"}</definedName>
    <definedName name="wrn.input._.sheet." localSheetId="2" hidden="1">{#N/A,#N/A,FALSE,"TICKERS INPUT SHEET"}</definedName>
    <definedName name="wrn.input._.sheet." hidden="1">{#N/A,#N/A,FALSE,"TICKERS INPUT SHEET"}</definedName>
    <definedName name="wrn.Lead._.Schedule." localSheetId="3" hidden="1">{#N/A,#N/A,FALSE,"BS";#N/A,#N/A,FALSE,"PL";#N/A,#N/A,FALSE,"A";#N/A,#N/A,FALSE,"B";#N/A,#N/A,FALSE,"B1";#N/A,#N/A,FALSE,"C";#N/A,#N/A,FALSE,"C1";#N/A,#N/A,FALSE,"C2";#N/A,#N/A,FALSE,"D";#N/A,#N/A,FALSE,"E";#N/A,#N/A,FALSE,"F";#N/A,#N/A,FALSE,"AA";#N/A,#N/A,FALSE,"BB";#N/A,#N/A,FALSE,"CC";#N/A,#N/A,FALSE,"DD";#N/A,#N/A,FALSE,"EE";#N/A,#N/A,FALSE,"FF";#N/A,#N/A,FALSE,"PL10";#N/A,#N/A,FALSE,"PL20";#N/A,#N/A,FALSE,"PL30"}</definedName>
    <definedName name="wrn.Lead._.Schedule." localSheetId="0" hidden="1">{#N/A,#N/A,FALSE,"BS";#N/A,#N/A,FALSE,"PL";#N/A,#N/A,FALSE,"A";#N/A,#N/A,FALSE,"B";#N/A,#N/A,FALSE,"B1";#N/A,#N/A,FALSE,"C";#N/A,#N/A,FALSE,"C1";#N/A,#N/A,FALSE,"C2";#N/A,#N/A,FALSE,"D";#N/A,#N/A,FALSE,"E";#N/A,#N/A,FALSE,"F";#N/A,#N/A,FALSE,"AA";#N/A,#N/A,FALSE,"BB";#N/A,#N/A,FALSE,"CC";#N/A,#N/A,FALSE,"DD";#N/A,#N/A,FALSE,"EE";#N/A,#N/A,FALSE,"FF";#N/A,#N/A,FALSE,"PL10";#N/A,#N/A,FALSE,"PL20";#N/A,#N/A,FALSE,"PL30"}</definedName>
    <definedName name="wrn.Lead._.Schedule." localSheetId="2"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PNL." localSheetId="3" hidden="1">{"LPNL1",#N/A,FALSE,"EntitiesWithReclasses";"LPNL2",#N/A,FALSE,"EntitiesWithReclasses";"LPNL3",#N/A,FALSE,"EntitiesWithReclasses"}</definedName>
    <definedName name="wrn.LPNL." localSheetId="0" hidden="1">{"LPNL1",#N/A,FALSE,"EntitiesWithReclasses";"LPNL2",#N/A,FALSE,"EntitiesWithReclasses";"LPNL3",#N/A,FALSE,"EntitiesWithReclasses"}</definedName>
    <definedName name="wrn.LPNL." localSheetId="2" hidden="1">{"LPNL1",#N/A,FALSE,"EntitiesWithReclasses";"LPNL2",#N/A,FALSE,"EntitiesWithReclasses";"LPNL3",#N/A,FALSE,"EntitiesWithReclasses"}</definedName>
    <definedName name="wrn.LPNL." hidden="1">{"LPNL1",#N/A,FALSE,"EntitiesWithReclasses";"LPNL2",#N/A,FALSE,"EntitiesWithReclasses";"LPNL3",#N/A,FALSE,"EntitiesWithReclasses"}</definedName>
    <definedName name="wrn.Multiples._.Calculation." localSheetId="3" hidden="1">{#N/A,#N/A,FALSE,"GCM Data Sum";#N/A,#N/A,FALSE,"TIC-Calculation";#N/A,#N/A,FALSE,"TIC  Multiples";#N/A,#N/A,FALSE,"P-E &amp; Price to Book Multiples";#N/A,#N/A,FALSE,"Margins-EBITDA-to-Growth"}</definedName>
    <definedName name="wrn.Multiples._.Calculation." localSheetId="0" hidden="1">{#N/A,#N/A,FALSE,"GCM Data Sum";#N/A,#N/A,FALSE,"TIC-Calculation";#N/A,#N/A,FALSE,"TIC  Multiples";#N/A,#N/A,FALSE,"P-E &amp; Price to Book Multiples";#N/A,#N/A,FALSE,"Margins-EBITDA-to-Growth"}</definedName>
    <definedName name="wrn.Multiples._.Calculation." localSheetId="2"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OMreport." localSheetId="3" hidden="1">{"OM_data",#N/A,FALSE,"O&amp;M Data Table";"OM_regulatory_adjustments",#N/A,FALSE,"O&amp;M Data Table";"OM_select_data",#N/A,FALSE,"O&amp;M Data Table"}</definedName>
    <definedName name="wrn.OMreport." localSheetId="0" hidden="1">{"OM_data",#N/A,FALSE,"O&amp;M Data Table";"OM_regulatory_adjustments",#N/A,FALSE,"O&amp;M Data Table";"OM_select_data",#N/A,FALSE,"O&amp;M Data Table"}</definedName>
    <definedName name="wrn.OMreport." localSheetId="2"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PARTNERS._.CAPITAL._.STMT." localSheetId="3" hidden="1">{"PARTNERS CAPITAL STMT",#N/A,FALSE,"Partners Capital"}</definedName>
    <definedName name="wrn.PARTNERS._.CAPITAL._.STMT." localSheetId="0" hidden="1">{"PARTNERS CAPITAL STMT",#N/A,FALSE,"Partners Capital"}</definedName>
    <definedName name="wrn.PARTNERS._.CAPITAL._.STMT." localSheetId="2" hidden="1">{"PARTNERS CAPITAL STMT",#N/A,FALSE,"Partners Capital"}</definedName>
    <definedName name="wrn.PARTNERS._.CAPITAL._.STMT." hidden="1">{"PARTNERS CAPITAL STMT",#N/A,FALSE,"Partners Capital"}</definedName>
    <definedName name="wrn.print." localSheetId="3" hidden="1">{#N/A,#N/A,FALSE,"Japan 2003";#N/A,#N/A,FALSE,"Sheet2"}</definedName>
    <definedName name="wrn.print." localSheetId="0" hidden="1">{#N/A,#N/A,FALSE,"Japan 2003";#N/A,#N/A,FALSE,"Sheet2"}</definedName>
    <definedName name="wrn.print." localSheetId="2" hidden="1">{#N/A,#N/A,FALSE,"Japan 2003";#N/A,#N/A,FALSE,"Sheet2"}</definedName>
    <definedName name="wrn.print." hidden="1">{#N/A,#N/A,FALSE,"Japan 2003";#N/A,#N/A,FALSE,"Sheet2"}</definedName>
    <definedName name="wrn.Print._.All._.Exhibits." localSheetId="3" hidden="1">{"Inc Stmt Dollar",#N/A,FALSE,"IS";"Inc Stmt CS",#N/A,FALSE,"IS";"BS Dollar",#N/A,FALSE,"BS";"BS CS",#N/A,FALSE,"BS";"CF Dollar",#N/A,FALSE,"CF";"Ratio No.1",#N/A,FALSE,"Ratio";"Ratio No.2",#N/A,FALSE,"Ratio"}</definedName>
    <definedName name="wrn.Print._.All._.Exhibits." localSheetId="0" hidden="1">{"Inc Stmt Dollar",#N/A,FALSE,"IS";"Inc Stmt CS",#N/A,FALSE,"IS";"BS Dollar",#N/A,FALSE,"BS";"BS CS",#N/A,FALSE,"BS";"CF Dollar",#N/A,FALSE,"CF";"Ratio No.1",#N/A,FALSE,"Ratio";"Ratio No.2",#N/A,FALSE,"Ratio"}</definedName>
    <definedName name="wrn.Print._.All._.Exhibits." localSheetId="2"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sheets." localSheetId="3" hidden="1">{"summary",#N/A,FALSE,"Valuation Analysis";"assumptions1",#N/A,FALSE,"Valuation Analysis";"assumptions2",#N/A,FALSE,"Valuation Analysis"}</definedName>
    <definedName name="wrn.print._.all._.sheets." localSheetId="0" hidden="1">{"summary",#N/A,FALSE,"Valuation Analysis";"assumptions1",#N/A,FALSE,"Valuation Analysis";"assumptions2",#N/A,FALSE,"Valuation Analysis"}</definedName>
    <definedName name="wrn.print._.all._.sheets." localSheetId="2"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Blank._.Exhibit." localSheetId="3" hidden="1">{"Extra 1",#N/A,FALSE,"Blank"}</definedName>
    <definedName name="wrn.Print._.Blank._.Exhibit." localSheetId="0" hidden="1">{"Extra 1",#N/A,FALSE,"Blank"}</definedName>
    <definedName name="wrn.Print._.Blank._.Exhibit." localSheetId="2" hidden="1">{"Extra 1",#N/A,FALSE,"Blank"}</definedName>
    <definedName name="wrn.Print._.Blank._.Exhibit." hidden="1">{"Extra 1",#N/A,FALSE,"Blank"}</definedName>
    <definedName name="wrn.Print._.BS._.Exhibits." localSheetId="3" hidden="1">{"BS Dollar",#N/A,FALSE,"BS";"BS CS",#N/A,FALSE,"BS"}</definedName>
    <definedName name="wrn.Print._.BS._.Exhibits." localSheetId="0" hidden="1">{"BS Dollar",#N/A,FALSE,"BS";"BS CS",#N/A,FALSE,"BS"}</definedName>
    <definedName name="wrn.Print._.BS._.Exhibits." localSheetId="2" hidden="1">{"BS Dollar",#N/A,FALSE,"BS";"BS CS",#N/A,FALSE,"BS"}</definedName>
    <definedName name="wrn.Print._.BS._.Exhibits." hidden="1">{"BS Dollar",#N/A,FALSE,"BS";"BS CS",#N/A,FALSE,"BS"}</definedName>
    <definedName name="wrn.Print._.CF._.Exhibit." localSheetId="3" hidden="1">{"CF Dollar",#N/A,FALSE,"CF"}</definedName>
    <definedName name="wrn.Print._.CF._.Exhibit." localSheetId="0" hidden="1">{"CF Dollar",#N/A,FALSE,"CF"}</definedName>
    <definedName name="wrn.Print._.CF._.Exhibit." localSheetId="2" hidden="1">{"CF Dollar",#N/A,FALSE,"CF"}</definedName>
    <definedName name="wrn.Print._.CF._.Exhibit." hidden="1">{"CF Dollar",#N/A,FALSE,"CF"}</definedName>
    <definedName name="wrn.Print._.Everything." localSheetId="3"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Everything." localSheetId="0"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Everything." localSheetId="2"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Everything."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IS._.Exhibits." localSheetId="3" hidden="1">{"Inc Stmt Dollar",#N/A,FALSE,"IS";"Inc Stmt CS",#N/A,FALSE,"IS"}</definedName>
    <definedName name="wrn.Print._.IS._.Exhibits." localSheetId="0" hidden="1">{"Inc Stmt Dollar",#N/A,FALSE,"IS";"Inc Stmt CS",#N/A,FALSE,"IS"}</definedName>
    <definedName name="wrn.Print._.IS._.Exhibits." localSheetId="2" hidden="1">{"Inc Stmt Dollar",#N/A,FALSE,"IS";"Inc Stmt CS",#N/A,FALSE,"IS"}</definedName>
    <definedName name="wrn.Print._.IS._.Exhibits." hidden="1">{"Inc Stmt Dollar",#N/A,FALSE,"IS";"Inc Stmt CS",#N/A,FALSE,"IS"}</definedName>
    <definedName name="wrn.Print._.Ratio._.Exhibits." localSheetId="3" hidden="1">{"Ratio No.1",#N/A,FALSE,"Ratio";"Ratio No.2",#N/A,FALSE,"Ratio"}</definedName>
    <definedName name="wrn.Print._.Ratio._.Exhibits." localSheetId="0" hidden="1">{"Ratio No.1",#N/A,FALSE,"Ratio";"Ratio No.2",#N/A,FALSE,"Ratio"}</definedName>
    <definedName name="wrn.Print._.Ratio._.Exhibits." localSheetId="2" hidden="1">{"Ratio No.1",#N/A,FALSE,"Ratio";"Ratio No.2",#N/A,FALSE,"Ratio"}</definedName>
    <definedName name="wrn.Print._.Ratio._.Exhibits." hidden="1">{"Ratio No.1",#N/A,FALSE,"Ratio";"Ratio No.2",#N/A,FALSE,"Ratio"}</definedName>
    <definedName name="wrn.Projected._.Data._.and._.Subject._.Company._.Data." localSheetId="3" hidden="1">{#N/A,#N/A,FALSE,"Projected Data &amp; SUBJECT-INPUTS"}</definedName>
    <definedName name="wrn.Projected._.Data._.and._.Subject._.Company._.Data." localSheetId="0" hidden="1">{#N/A,#N/A,FALSE,"Projected Data &amp; SUBJECT-INPUTS"}</definedName>
    <definedName name="wrn.Projected._.Data._.and._.Subject._.Company._.Data." localSheetId="2" hidden="1">{#N/A,#N/A,FALSE,"Projected Data &amp; SUBJECT-INPUTS"}</definedName>
    <definedName name="wrn.Projected._.Data._.and._.Subject._.Company._.Data." hidden="1">{#N/A,#N/A,FALSE,"Projected Data &amp; SUBJECT-INPUTS"}</definedName>
    <definedName name="wrn.Range._.Values." localSheetId="3" hidden="1">{"page1",#N/A,FALSE,"Range Value - Incl Reclasses";"page2",#N/A,FALSE,"Range Value - Incl Reclasses";"page3",#N/A,FALSE,"Range Value - Incl Reclasses"}</definedName>
    <definedName name="wrn.Range._.Values." localSheetId="0" hidden="1">{"page1",#N/A,FALSE,"Range Value - Incl Reclasses";"page2",#N/A,FALSE,"Range Value - Incl Reclasses";"page3",#N/A,FALSE,"Range Value - Incl Reclasses"}</definedName>
    <definedName name="wrn.Range._.Values." localSheetId="2" hidden="1">{"page1",#N/A,FALSE,"Range Value - Incl Reclasses";"page2",#N/A,FALSE,"Range Value - Incl Reclasses";"page3",#N/A,FALSE,"Range Value - Incl Reclasses"}</definedName>
    <definedName name="wrn.Range._.Values." hidden="1">{"page1",#N/A,FALSE,"Range Value - Incl Reclasses";"page2",#N/A,FALSE,"Range Value - Incl Reclasses";"page3",#N/A,FALSE,"Range Value - Incl Reclasses"}</definedName>
    <definedName name="wrn.Report._.Exhibits." localSheetId="3" hidden="1">{"Inc Stmt Exhibit",#N/A,FALSE,"IS";"BS Exhibit",#N/A,FALSE,"BS";"Ratio No.1",#N/A,FALSE,"Ratio";"Ratio No.2",#N/A,FALSE,"Ratio"}</definedName>
    <definedName name="wrn.Report._.Exhibits." localSheetId="0" hidden="1">{"Inc Stmt Exhibit",#N/A,FALSE,"IS";"BS Exhibit",#N/A,FALSE,"BS";"Ratio No.1",#N/A,FALSE,"Ratio";"Ratio No.2",#N/A,FALSE,"Ratio"}</definedName>
    <definedName name="wrn.Report._.Exhibits." localSheetId="2" hidden="1">{"Inc Stmt Exhibit",#N/A,FALSE,"IS";"BS Exhibit",#N/A,FALSE,"BS";"Ratio No.1",#N/A,FALSE,"Ratio";"Ratio No.2",#N/A,FALSE,"Ratio"}</definedName>
    <definedName name="wrn.Report._.Exhibits." hidden="1">{"Inc Stmt Exhibit",#N/A,FALSE,"IS";"BS Exhibit",#N/A,FALSE,"BS";"Ratio No.1",#N/A,FALSE,"Ratio";"Ratio No.2",#N/A,FALSE,"Ratio"}</definedName>
    <definedName name="wrn.revenue." localSheetId="3"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2"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detail." localSheetId="3" hidden="1">{"revenue detail 1",#N/A,FALSE,"Revenue Detail";"revenue detail 2",#N/A,FALSE,"Revenue Detail";"revenue detail 3",#N/A,FALSE,"Revenue Detail";"revenue detail 4",#N/A,FALSE,"Revenue Detail"}</definedName>
    <definedName name="wrn.revenue._.detail." localSheetId="0" hidden="1">{"revenue detail 1",#N/A,FALSE,"Revenue Detail";"revenue detail 2",#N/A,FALSE,"Revenue Detail";"revenue detail 3",#N/A,FALSE,"Revenue Detail";"revenue detail 4",#N/A,FALSE,"Revenue Detail"}</definedName>
    <definedName name="wrn.revenue._.detail." localSheetId="2"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graph." localSheetId="3" hidden="1">{"revenue graph",#N/A,FALSE,"Revenue Graph"}</definedName>
    <definedName name="wrn.revenue._.graph." localSheetId="0" hidden="1">{"revenue graph",#N/A,FALSE,"Revenue Graph"}</definedName>
    <definedName name="wrn.revenue._.graph." localSheetId="2" hidden="1">{"revenue graph",#N/A,FALSE,"Revenue Graph"}</definedName>
    <definedName name="wrn.revenue._.graph." hidden="1">{"revenue graph",#N/A,FALSE,"Revenue Graph"}</definedName>
    <definedName name="wrn.sample." localSheetId="3" hidden="1">{"sample",#N/A,FALSE,"Client Input Sheet"}</definedName>
    <definedName name="wrn.sample." localSheetId="0" hidden="1">{"sample",#N/A,FALSE,"Client Input Sheet"}</definedName>
    <definedName name="wrn.sample." localSheetId="2" hidden="1">{"sample",#N/A,FALSE,"Client Input Sheet"}</definedName>
    <definedName name="wrn.sample." hidden="1">{"sample",#N/A,FALSE,"Client Input Sheet"}</definedName>
    <definedName name="wrn.Shorten._.Version." localSheetId="3" hidden="1">{#N/A,#N/A,FALSE,"changes";#N/A,#N/A,FALSE,"Assumptions";"view1",#N/A,FALSE,"BE Analysis";"view2",#N/A,FALSE,"BE Analysis";#N/A,#N/A,FALSE,"DCF Calculation - Scenario 1";"Dollar",#N/A,FALSE,"Consolidated - Scenario 1";"CS",#N/A,FALSE,"Consolidated - Scenario 1"}</definedName>
    <definedName name="wrn.Shorten._.Version." localSheetId="0" hidden="1">{#N/A,#N/A,FALSE,"changes";#N/A,#N/A,FALSE,"Assumptions";"view1",#N/A,FALSE,"BE Analysis";"view2",#N/A,FALSE,"BE Analysis";#N/A,#N/A,FALSE,"DCF Calculation - Scenario 1";"Dollar",#N/A,FALSE,"Consolidated - Scenario 1";"CS",#N/A,FALSE,"Consolidated - Scenario 1"}</definedName>
    <definedName name="wrn.Shorten._.Version." localSheetId="2"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tandard." localSheetId="3" hidden="1">{#N/A,#N/A,FALSE,"IS US";#N/A,#N/A,FALSE,"BS US";#N/A,#N/A,FALSE,"IS LOCAL";#N/A,#N/A,FALSE,"BS INPUT";#N/A,#N/A,FALSE,"EQUITY";#N/A,#N/A,FALSE,"LOCAL ADJ";#N/A,#N/A,FALSE,"GAAP ADJ"}</definedName>
    <definedName name="wrn.Standard." localSheetId="0" hidden="1">{#N/A,#N/A,FALSE,"IS US";#N/A,#N/A,FALSE,"BS US";#N/A,#N/A,FALSE,"IS LOCAL";#N/A,#N/A,FALSE,"BS INPUT";#N/A,#N/A,FALSE,"EQUITY";#N/A,#N/A,FALSE,"LOCAL ADJ";#N/A,#N/A,FALSE,"GAAP ADJ"}</definedName>
    <definedName name="wrn.Standard." localSheetId="2" hidden="1">{#N/A,#N/A,FALSE,"IS US";#N/A,#N/A,FALSE,"BS US";#N/A,#N/A,FALSE,"IS LOCAL";#N/A,#N/A,FALSE,"BS INPUT";#N/A,#N/A,FALSE,"EQUITY";#N/A,#N/A,FALSE,"LOCAL ADJ";#N/A,#N/A,FALSE,"GAAP ADJ"}</definedName>
    <definedName name="wrn.Standard." hidden="1">{#N/A,#N/A,FALSE,"IS US";#N/A,#N/A,FALSE,"BS US";#N/A,#N/A,FALSE,"IS LOCAL";#N/A,#N/A,FALSE,"BS INPUT";#N/A,#N/A,FALSE,"EQUITY";#N/A,#N/A,FALSE,"LOCAL ADJ";#N/A,#N/A,FALSE,"GAAP ADJ"}</definedName>
    <definedName name="wrn.STMT._.OF._.CASH._.FLOWS." localSheetId="3" hidden="1">{"STMT OF CASH FLOWS",#N/A,FALSE,"Cash Flows Indirect"}</definedName>
    <definedName name="wrn.STMT._.OF._.CASH._.FLOWS." localSheetId="0" hidden="1">{"STMT OF CASH FLOWS",#N/A,FALSE,"Cash Flows Indirect"}</definedName>
    <definedName name="wrn.STMT._.OF._.CASH._.FLOWS." localSheetId="2" hidden="1">{"STMT OF CASH FLOWS",#N/A,FALSE,"Cash Flows Indirect"}</definedName>
    <definedName name="wrn.STMT._.OF._.CASH._.FLOWS." hidden="1">{"STMT OF CASH FLOWS",#N/A,FALSE,"Cash Flows Indirect"}</definedName>
    <definedName name="wrn.summary." localSheetId="3" hidden="1">{"summary",#N/A,FALSE,"Valuation Analysis"}</definedName>
    <definedName name="wrn.summary." localSheetId="0" hidden="1">{"summary",#N/A,FALSE,"Valuation Analysis"}</definedName>
    <definedName name="wrn.summary." localSheetId="2" hidden="1">{"summary",#N/A,FALSE,"Valuation Analysis"}</definedName>
    <definedName name="wrn.summary." hidden="1">{"summary",#N/A,FALSE,"Valuation Analysis"}</definedName>
    <definedName name="wrn.summary._.schedules." localSheetId="3" hidden="1">{"summary1",#N/A,FALSE,"Summary of Values";"summary2",#N/A,FALSE,"Summary of Values"}</definedName>
    <definedName name="wrn.summary._.schedules." localSheetId="0" hidden="1">{"summary1",#N/A,FALSE,"Summary of Values";"summary2",#N/A,FALSE,"Summary of Values"}</definedName>
    <definedName name="wrn.summary._.schedules." localSheetId="2" hidden="1">{"summary1",#N/A,FALSE,"Summary of Values";"summary2",#N/A,FALSE,"Summary of Values"}</definedName>
    <definedName name="wrn.summary._.schedules." hidden="1">{"summary1",#N/A,FALSE,"Summary of Values";"summary2",#N/A,FALSE,"Summary of Values"}</definedName>
    <definedName name="wrn.TB._.ALL._.ACCTS." localSheetId="3" hidden="1">{"BALANCE SHEET ACCOUNTS",#N/A,TRUE,"Working Trial Balance";"INCOME ACCOUNTS",#N/A,TRUE,"Working Trial Balance"}</definedName>
    <definedName name="wrn.TB._.ALL._.ACCTS." localSheetId="0" hidden="1">{"BALANCE SHEET ACCOUNTS",#N/A,TRUE,"Working Trial Balance";"INCOME ACCOUNTS",#N/A,TRUE,"Working Trial Balance"}</definedName>
    <definedName name="wrn.TB._.ALL._.ACCTS." localSheetId="2" hidden="1">{"BALANCE SHEET ACCOUNTS",#N/A,TRUE,"Working Trial Balance";"INCOME ACCOUNTS",#N/A,TRUE,"Working Trial Balance"}</definedName>
    <definedName name="wrn.TB._.ALL._.ACCTS." hidden="1">{"BALANCE SHEET ACCOUNTS",#N/A,TRUE,"Working Trial Balance";"INCOME ACCOUNTS",#N/A,TRUE,"Working Trial Balance"}</definedName>
    <definedName name="wrn.TB._.BALANCE._.SHEET." localSheetId="3" hidden="1">{"BALANCE SHEET ACCOUNTS",#N/A,FALSE,"Working Trial Balance"}</definedName>
    <definedName name="wrn.TB._.BALANCE._.SHEET." localSheetId="0" hidden="1">{"BALANCE SHEET ACCOUNTS",#N/A,FALSE,"Working Trial Balance"}</definedName>
    <definedName name="wrn.TB._.BALANCE._.SHEET." localSheetId="2" hidden="1">{"BALANCE SHEET ACCOUNTS",#N/A,FALSE,"Working Trial Balance"}</definedName>
    <definedName name="wrn.TB._.BALANCE._.SHEET." hidden="1">{"BALANCE SHEET ACCOUNTS",#N/A,FALSE,"Working Trial Balance"}</definedName>
    <definedName name="wrn.TB._.EXPLANATIONS." localSheetId="3" hidden="1">{"EXPLANATIONS",#N/A,FALSE,"Working Trial Balance"}</definedName>
    <definedName name="wrn.TB._.EXPLANATIONS." localSheetId="0" hidden="1">{"EXPLANATIONS",#N/A,FALSE,"Working Trial Balance"}</definedName>
    <definedName name="wrn.TB._.EXPLANATIONS." localSheetId="2" hidden="1">{"EXPLANATIONS",#N/A,FALSE,"Working Trial Balance"}</definedName>
    <definedName name="wrn.TB._.EXPLANATIONS." hidden="1">{"EXPLANATIONS",#N/A,FALSE,"Working Trial Balance"}</definedName>
    <definedName name="wrn.TB._.INCOME._.STMT." localSheetId="3" hidden="1">{"INCOME ACCOUNTS",#N/A,FALSE,"Working Trial Balance"}</definedName>
    <definedName name="wrn.TB._.INCOME._.STMT." localSheetId="0" hidden="1">{"INCOME ACCOUNTS",#N/A,FALSE,"Working Trial Balance"}</definedName>
    <definedName name="wrn.TB._.INCOME._.STMT." localSheetId="2" hidden="1">{"INCOME ACCOUNTS",#N/A,FALSE,"Working Trial Balance"}</definedName>
    <definedName name="wrn.TB._.INCOME._.STMT." hidden="1">{"INCOME ACCOUNTS",#N/A,FALSE,"Working Trial Balance"}</definedName>
    <definedName name="wrn.technology." localSheetId="3" hidden="1">{"developed valuation",#N/A,FALSE,"Valuation Analysis";"developed income statement",#N/A,FALSE,"Abbreviated Income Statement";"inprocess valuation",#N/A,FALSE,"Valuation Analysis";"inprocess income statement",#N/A,FALSE,"Abbreviated Income Statement"}</definedName>
    <definedName name="wrn.technology." localSheetId="0" hidden="1">{"developed valuation",#N/A,FALSE,"Valuation Analysis";"developed income statement",#N/A,FALSE,"Abbreviated Income Statement";"inprocess valuation",#N/A,FALSE,"Valuation Analysis";"inprocess income statement",#N/A,FALSE,"Abbreviated Income Statement"}</definedName>
    <definedName name="wrn.technology." localSheetId="2"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rademark._.and._.trade._.name." localSheetId="3" hidden="1">{"trademark1",#N/A,FALSE,"Trademark(s) and Trade Name(s)"}</definedName>
    <definedName name="wrn.trademark._.and._.trade._.name." localSheetId="0" hidden="1">{"trademark1",#N/A,FALSE,"Trademark(s) and Trade Name(s)"}</definedName>
    <definedName name="wrn.trademark._.and._.trade._.name." localSheetId="2" hidden="1">{"trademark1",#N/A,FALSE,"Trademark(s) and Trade Name(s)"}</definedName>
    <definedName name="wrn.trademark._.and._.trade._.name." hidden="1">{"trademark1",#N/A,FALSE,"Trademark(s) and Trade Name(s)"}</definedName>
    <definedName name="wrn.work._.paper._.shcedules." localSheetId="3" hidden="1">{"summary1",#N/A,FALSE,"Summary of Values";"summary2",#N/A,FALSE,"Summary of Values";"weighted average returns",#N/A,FALSE,"WACC and WARA";"fixed asset detail",#N/A,FALSE,"Fixed Asset Detail"}</definedName>
    <definedName name="wrn.work._.paper._.shcedules." localSheetId="0" hidden="1">{"summary1",#N/A,FALSE,"Summary of Values";"summary2",#N/A,FALSE,"Summary of Values";"weighted average returns",#N/A,FALSE,"WACC and WARA";"fixed asset detail",#N/A,FALSE,"Fixed Asset Detail"}</definedName>
    <definedName name="wrn.work._.paper._.shcedules." localSheetId="2"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X140." localSheetId="3" hidden="1">{"page1",#N/A,FALSE,"X140withReclasses";"page2",#N/A,FALSE,"X140withReclasses";"page3",#N/A,FALSE,"X140withReclasses"}</definedName>
    <definedName name="wrn.X140." localSheetId="0" hidden="1">{"page1",#N/A,FALSE,"X140withReclasses";"page2",#N/A,FALSE,"X140withReclasses";"page3",#N/A,FALSE,"X140withReclasses"}</definedName>
    <definedName name="wrn.X140." localSheetId="2" hidden="1">{"page1",#N/A,FALSE,"X140withReclasses";"page2",#N/A,FALSE,"X140withReclasses";"page3",#N/A,FALSE,"X140withReclasses"}</definedName>
    <definedName name="wrn.X140." hidden="1">{"page1",#N/A,FALSE,"X140withReclasses";"page2",#N/A,FALSE,"X140withReclasses";"page3",#N/A,FALSE,"X140withReclasses"}</definedName>
    <definedName name="wrn.土地." localSheetId="3" hidden="1">{"土地",#N/A,FALSE,"土地建物"}</definedName>
    <definedName name="wrn.土地." localSheetId="0" hidden="1">{"土地",#N/A,FALSE,"土地建物"}</definedName>
    <definedName name="wrn.土地." localSheetId="2" hidden="1">{"土地",#N/A,FALSE,"土地建物"}</definedName>
    <definedName name="wrn.土地." hidden="1">{"土地",#N/A,FALSE,"土地建物"}</definedName>
    <definedName name="wrn.建物." localSheetId="3" hidden="1">{"建物",#N/A,FALSE,"土地建物"}</definedName>
    <definedName name="wrn.建物." localSheetId="0" hidden="1">{"建物",#N/A,FALSE,"土地建物"}</definedName>
    <definedName name="wrn.建物." localSheetId="2" hidden="1">{"建物",#N/A,FALSE,"土地建物"}</definedName>
    <definedName name="wrn.建物." hidden="1">{"建物",#N/A,FALSE,"土地建物"}</definedName>
    <definedName name="YEAR">[13]INDEX!$AD$4</definedName>
    <definedName name="YEAR_LIST">[13]INDEX!$AD$11:$AD$20</definedName>
    <definedName name="yrh" localSheetId="3" hidden="1">{#N/A,#N/A,FALSE,"Aging Summary";#N/A,#N/A,FALSE,"Ratio Analysis";#N/A,#N/A,FALSE,"Test 120 Day Accts";#N/A,#N/A,FALSE,"Tickmarks"}</definedName>
    <definedName name="yrh" localSheetId="0" hidden="1">{#N/A,#N/A,FALSE,"Aging Summary";#N/A,#N/A,FALSE,"Ratio Analysis";#N/A,#N/A,FALSE,"Test 120 Day Accts";#N/A,#N/A,FALSE,"Tickmarks"}</definedName>
    <definedName name="yrh" localSheetId="2" hidden="1">{#N/A,#N/A,FALSE,"Aging Summary";#N/A,#N/A,FALSE,"Ratio Analysis";#N/A,#N/A,FALSE,"Test 120 Day Accts";#N/A,#N/A,FALSE,"Tickmarks"}</definedName>
    <definedName name="yrh" hidden="1">{#N/A,#N/A,FALSE,"Aging Summary";#N/A,#N/A,FALSE,"Ratio Analysis";#N/A,#N/A,FALSE,"Test 120 Day Accts";#N/A,#N/A,FALSE,"Tickmarks"}</definedName>
    <definedName name="YTDvar">'[5]CAP - data - current month'!$O$10:$O$1008</definedName>
    <definedName name="zzz" localSheetId="3" hidden="1">{#N/A,#N/A,FALSE,"Aging Summary";#N/A,#N/A,FALSE,"Ratio Analysis";#N/A,#N/A,FALSE,"Test 120 Day Accts";#N/A,#N/A,FALSE,"Tickmarks"}</definedName>
    <definedName name="zzz" localSheetId="0" hidden="1">{#N/A,#N/A,FALSE,"Aging Summary";#N/A,#N/A,FALSE,"Ratio Analysis";#N/A,#N/A,FALSE,"Test 120 Day Accts";#N/A,#N/A,FALSE,"Tickmarks"}</definedName>
    <definedName name="zzz" localSheetId="2" hidden="1">{#N/A,#N/A,FALSE,"Aging Summary";#N/A,#N/A,FALSE,"Ratio Analysis";#N/A,#N/A,FALSE,"Test 120 Day Accts";#N/A,#N/A,FALSE,"Tickmarks"}</definedName>
    <definedName name="zzz" hidden="1">{#N/A,#N/A,FALSE,"Aging Summary";#N/A,#N/A,FALSE,"Ratio Analysis";#N/A,#N/A,FALSE,"Test 120 Day Accts";#N/A,#N/A,FALSE,"Tickmarks"}</definedName>
    <definedName name="건가new" localSheetId="3" hidden="1">{#N/A,#N/A,FALSE,"BS";#N/A,#N/A,FALSE,"PL";#N/A,#N/A,FALSE,"처분";#N/A,#N/A,FALSE,"현금";#N/A,#N/A,FALSE,"매출";#N/A,#N/A,FALSE,"원가";#N/A,#N/A,FALSE,"경영"}</definedName>
    <definedName name="건가new" localSheetId="0" hidden="1">{#N/A,#N/A,FALSE,"BS";#N/A,#N/A,FALSE,"PL";#N/A,#N/A,FALSE,"처분";#N/A,#N/A,FALSE,"현금";#N/A,#N/A,FALSE,"매출";#N/A,#N/A,FALSE,"원가";#N/A,#N/A,FALSE,"경영"}</definedName>
    <definedName name="건가new" localSheetId="2" hidden="1">{#N/A,#N/A,FALSE,"BS";#N/A,#N/A,FALSE,"PL";#N/A,#N/A,FALSE,"처분";#N/A,#N/A,FALSE,"현금";#N/A,#N/A,FALSE,"매출";#N/A,#N/A,FALSE,"원가";#N/A,#N/A,FALSE,"경영"}</definedName>
    <definedName name="건가new" hidden="1">{#N/A,#N/A,FALSE,"BS";#N/A,#N/A,FALSE,"PL";#N/A,#N/A,FALSE,"처분";#N/A,#N/A,FALSE,"현금";#N/A,#N/A,FALSE,"매출";#N/A,#N/A,FALSE,"원가";#N/A,#N/A,FALSE,"경영"}</definedName>
    <definedName name="결맹" localSheetId="3" hidden="1">{#N/A,#N/A,FALSE,"BS";#N/A,#N/A,FALSE,"PL";#N/A,#N/A,FALSE,"A";#N/A,#N/A,FALSE,"B";#N/A,#N/A,FALSE,"B1";#N/A,#N/A,FALSE,"C";#N/A,#N/A,FALSE,"C1";#N/A,#N/A,FALSE,"C2";#N/A,#N/A,FALSE,"D";#N/A,#N/A,FALSE,"E";#N/A,#N/A,FALSE,"F";#N/A,#N/A,FALSE,"AA";#N/A,#N/A,FALSE,"BB";#N/A,#N/A,FALSE,"CC";#N/A,#N/A,FALSE,"DD";#N/A,#N/A,FALSE,"EE";#N/A,#N/A,FALSE,"FF";#N/A,#N/A,FALSE,"PL10";#N/A,#N/A,FALSE,"PL20";#N/A,#N/A,FALSE,"PL30"}</definedName>
    <definedName name="결맹" localSheetId="0" hidden="1">{#N/A,#N/A,FALSE,"BS";#N/A,#N/A,FALSE,"PL";#N/A,#N/A,FALSE,"A";#N/A,#N/A,FALSE,"B";#N/A,#N/A,FALSE,"B1";#N/A,#N/A,FALSE,"C";#N/A,#N/A,FALSE,"C1";#N/A,#N/A,FALSE,"C2";#N/A,#N/A,FALSE,"D";#N/A,#N/A,FALSE,"E";#N/A,#N/A,FALSE,"F";#N/A,#N/A,FALSE,"AA";#N/A,#N/A,FALSE,"BB";#N/A,#N/A,FALSE,"CC";#N/A,#N/A,FALSE,"DD";#N/A,#N/A,FALSE,"EE";#N/A,#N/A,FALSE,"FF";#N/A,#N/A,FALSE,"PL10";#N/A,#N/A,FALSE,"PL20";#N/A,#N/A,FALSE,"PL30"}</definedName>
    <definedName name="결맹" localSheetId="2" hidden="1">{#N/A,#N/A,FALSE,"BS";#N/A,#N/A,FALSE,"PL";#N/A,#N/A,FALSE,"A";#N/A,#N/A,FALSE,"B";#N/A,#N/A,FALSE,"B1";#N/A,#N/A,FALSE,"C";#N/A,#N/A,FALSE,"C1";#N/A,#N/A,FALSE,"C2";#N/A,#N/A,FALSE,"D";#N/A,#N/A,FALSE,"E";#N/A,#N/A,FALSE,"F";#N/A,#N/A,FALSE,"AA";#N/A,#N/A,FALSE,"BB";#N/A,#N/A,FALSE,"CC";#N/A,#N/A,FALSE,"DD";#N/A,#N/A,FALSE,"EE";#N/A,#N/A,FALSE,"FF";#N/A,#N/A,FALSE,"PL10";#N/A,#N/A,FALSE,"PL20";#N/A,#N/A,FALSE,"PL30"}</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localSheetId="3" hidden="1">{#N/A,#N/A,FALSE,"BS";#N/A,#N/A,FALSE,"PL";#N/A,#N/A,FALSE,"처분";#N/A,#N/A,FALSE,"현금";#N/A,#N/A,FALSE,"매출";#N/A,#N/A,FALSE,"원가";#N/A,#N/A,FALSE,"경영"}</definedName>
    <definedName name="결산공고" localSheetId="0" hidden="1">{#N/A,#N/A,FALSE,"BS";#N/A,#N/A,FALSE,"PL";#N/A,#N/A,FALSE,"처분";#N/A,#N/A,FALSE,"현금";#N/A,#N/A,FALSE,"매출";#N/A,#N/A,FALSE,"원가";#N/A,#N/A,FALSE,"경영"}</definedName>
    <definedName name="결산공고" localSheetId="2" hidden="1">{#N/A,#N/A,FALSE,"BS";#N/A,#N/A,FALSE,"PL";#N/A,#N/A,FALSE,"처분";#N/A,#N/A,FALSE,"현금";#N/A,#N/A,FALSE,"매출";#N/A,#N/A,FALSE,"원가";#N/A,#N/A,FALSE,"경영"}</definedName>
    <definedName name="결산공고" hidden="1">{#N/A,#N/A,FALSE,"BS";#N/A,#N/A,FALSE,"PL";#N/A,#N/A,FALSE,"처분";#N/A,#N/A,FALSE,"현금";#N/A,#N/A,FALSE,"매출";#N/A,#N/A,FALSE,"원가";#N/A,#N/A,FALSE,"경영"}</definedName>
    <definedName name="결손" localSheetId="3" hidden="1">{#N/A,#N/A,FALSE,"BS";#N/A,#N/A,FALSE,"PL";#N/A,#N/A,FALSE,"A";#N/A,#N/A,FALSE,"B";#N/A,#N/A,FALSE,"B1";#N/A,#N/A,FALSE,"C";#N/A,#N/A,FALSE,"C1";#N/A,#N/A,FALSE,"C2";#N/A,#N/A,FALSE,"D";#N/A,#N/A,FALSE,"E";#N/A,#N/A,FALSE,"F";#N/A,#N/A,FALSE,"AA";#N/A,#N/A,FALSE,"BB";#N/A,#N/A,FALSE,"CC";#N/A,#N/A,FALSE,"DD";#N/A,#N/A,FALSE,"EE";#N/A,#N/A,FALSE,"FF";#N/A,#N/A,FALSE,"PL10";#N/A,#N/A,FALSE,"PL20";#N/A,#N/A,FALSE,"PL30"}</definedName>
    <definedName name="결손" localSheetId="0" hidden="1">{#N/A,#N/A,FALSE,"BS";#N/A,#N/A,FALSE,"PL";#N/A,#N/A,FALSE,"A";#N/A,#N/A,FALSE,"B";#N/A,#N/A,FALSE,"B1";#N/A,#N/A,FALSE,"C";#N/A,#N/A,FALSE,"C1";#N/A,#N/A,FALSE,"C2";#N/A,#N/A,FALSE,"D";#N/A,#N/A,FALSE,"E";#N/A,#N/A,FALSE,"F";#N/A,#N/A,FALSE,"AA";#N/A,#N/A,FALSE,"BB";#N/A,#N/A,FALSE,"CC";#N/A,#N/A,FALSE,"DD";#N/A,#N/A,FALSE,"EE";#N/A,#N/A,FALSE,"FF";#N/A,#N/A,FALSE,"PL10";#N/A,#N/A,FALSE,"PL20";#N/A,#N/A,FALSE,"PL30"}</definedName>
    <definedName name="결손" localSheetId="2" hidden="1">{#N/A,#N/A,FALSE,"BS";#N/A,#N/A,FALSE,"PL";#N/A,#N/A,FALSE,"A";#N/A,#N/A,FALSE,"B";#N/A,#N/A,FALSE,"B1";#N/A,#N/A,FALSE,"C";#N/A,#N/A,FALSE,"C1";#N/A,#N/A,FALSE,"C2";#N/A,#N/A,FALSE,"D";#N/A,#N/A,FALSE,"E";#N/A,#N/A,FALSE,"F";#N/A,#N/A,FALSE,"AA";#N/A,#N/A,FALSE,"BB";#N/A,#N/A,FALSE,"CC";#N/A,#N/A,FALSE,"DD";#N/A,#N/A,FALSE,"EE";#N/A,#N/A,FALSE,"FF";#N/A,#N/A,FALSE,"PL10";#N/A,#N/A,FALSE,"PL20";#N/A,#N/A,FALSE,"PL30"}</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localSheetId="3" hidden="1">{#N/A,#N/A,FALSE,"BS";#N/A,#N/A,FALSE,"PL";#N/A,#N/A,FALSE,"처분";#N/A,#N/A,FALSE,"현금";#N/A,#N/A,FALSE,"매출";#N/A,#N/A,FALSE,"원가";#N/A,#N/A,FALSE,"경영"}</definedName>
    <definedName name="결손금" localSheetId="0" hidden="1">{#N/A,#N/A,FALSE,"BS";#N/A,#N/A,FALSE,"PL";#N/A,#N/A,FALSE,"처분";#N/A,#N/A,FALSE,"현금";#N/A,#N/A,FALSE,"매출";#N/A,#N/A,FALSE,"원가";#N/A,#N/A,FALSE,"경영"}</definedName>
    <definedName name="결손금" localSheetId="2" hidden="1">{#N/A,#N/A,FALSE,"BS";#N/A,#N/A,FALSE,"PL";#N/A,#N/A,FALSE,"처분";#N/A,#N/A,FALSE,"현금";#N/A,#N/A,FALSE,"매출";#N/A,#N/A,FALSE,"원가";#N/A,#N/A,FALSE,"경영"}</definedName>
    <definedName name="결손금" hidden="1">{#N/A,#N/A,FALSE,"BS";#N/A,#N/A,FALSE,"PL";#N/A,#N/A,FALSE,"처분";#N/A,#N/A,FALSE,"현금";#N/A,#N/A,FALSE,"매출";#N/A,#N/A,FALSE,"원가";#N/A,#N/A,FALSE,"경영"}</definedName>
    <definedName name="ㄴㅇ" localSheetId="3" hidden="1">{#N/A,#N/A,FALSE,"BS";#N/A,#N/A,FALSE,"PL";#N/A,#N/A,FALSE,"A";#N/A,#N/A,FALSE,"B";#N/A,#N/A,FALSE,"B1";#N/A,#N/A,FALSE,"C";#N/A,#N/A,FALSE,"C1";#N/A,#N/A,FALSE,"C2";#N/A,#N/A,FALSE,"D";#N/A,#N/A,FALSE,"E";#N/A,#N/A,FALSE,"F";#N/A,#N/A,FALSE,"AA";#N/A,#N/A,FALSE,"BB";#N/A,#N/A,FALSE,"CC";#N/A,#N/A,FALSE,"DD";#N/A,#N/A,FALSE,"EE";#N/A,#N/A,FALSE,"FF";#N/A,#N/A,FALSE,"PL10";#N/A,#N/A,FALSE,"PL20";#N/A,#N/A,FALSE,"PL30"}</definedName>
    <definedName name="ㄴㅇ" localSheetId="0" hidden="1">{#N/A,#N/A,FALSE,"BS";#N/A,#N/A,FALSE,"PL";#N/A,#N/A,FALSE,"A";#N/A,#N/A,FALSE,"B";#N/A,#N/A,FALSE,"B1";#N/A,#N/A,FALSE,"C";#N/A,#N/A,FALSE,"C1";#N/A,#N/A,FALSE,"C2";#N/A,#N/A,FALSE,"D";#N/A,#N/A,FALSE,"E";#N/A,#N/A,FALSE,"F";#N/A,#N/A,FALSE,"AA";#N/A,#N/A,FALSE,"BB";#N/A,#N/A,FALSE,"CC";#N/A,#N/A,FALSE,"DD";#N/A,#N/A,FALSE,"EE";#N/A,#N/A,FALSE,"FF";#N/A,#N/A,FALSE,"PL10";#N/A,#N/A,FALSE,"PL20";#N/A,#N/A,FALSE,"PL30"}</definedName>
    <definedName name="ㄴㅇ" localSheetId="2" hidden="1">{#N/A,#N/A,FALSE,"BS";#N/A,#N/A,FALSE,"PL";#N/A,#N/A,FALSE,"A";#N/A,#N/A,FALSE,"B";#N/A,#N/A,FALSE,"B1";#N/A,#N/A,FALSE,"C";#N/A,#N/A,FALSE,"C1";#N/A,#N/A,FALSE,"C2";#N/A,#N/A,FALSE,"D";#N/A,#N/A,FALSE,"E";#N/A,#N/A,FALSE,"F";#N/A,#N/A,FALSE,"AA";#N/A,#N/A,FALSE,"BB";#N/A,#N/A,FALSE,"CC";#N/A,#N/A,FALSE,"DD";#N/A,#N/A,FALSE,"EE";#N/A,#N/A,FALSE,"FF";#N/A,#N/A,FALSE,"PL10";#N/A,#N/A,FALSE,"PL20";#N/A,#N/A,FALSE,"PL30"}</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ㅇㄴ" localSheetId="3" hidden="1">{#N/A,#N/A,FALSE,"BS";#N/A,#N/A,FALSE,"PL";#N/A,#N/A,FALSE,"A";#N/A,#N/A,FALSE,"B";#N/A,#N/A,FALSE,"B1";#N/A,#N/A,FALSE,"C";#N/A,#N/A,FALSE,"C1";#N/A,#N/A,FALSE,"C2";#N/A,#N/A,FALSE,"D";#N/A,#N/A,FALSE,"E";#N/A,#N/A,FALSE,"F";#N/A,#N/A,FALSE,"AA";#N/A,#N/A,FALSE,"BB";#N/A,#N/A,FALSE,"CC";#N/A,#N/A,FALSE,"DD";#N/A,#N/A,FALSE,"EE";#N/A,#N/A,FALSE,"FF";#N/A,#N/A,FALSE,"PL10";#N/A,#N/A,FALSE,"PL20";#N/A,#N/A,FALSE,"PL30"}</definedName>
    <definedName name="ㅇㄴ" localSheetId="0" hidden="1">{#N/A,#N/A,FALSE,"BS";#N/A,#N/A,FALSE,"PL";#N/A,#N/A,FALSE,"A";#N/A,#N/A,FALSE,"B";#N/A,#N/A,FALSE,"B1";#N/A,#N/A,FALSE,"C";#N/A,#N/A,FALSE,"C1";#N/A,#N/A,FALSE,"C2";#N/A,#N/A,FALSE,"D";#N/A,#N/A,FALSE,"E";#N/A,#N/A,FALSE,"F";#N/A,#N/A,FALSE,"AA";#N/A,#N/A,FALSE,"BB";#N/A,#N/A,FALSE,"CC";#N/A,#N/A,FALSE,"DD";#N/A,#N/A,FALSE,"EE";#N/A,#N/A,FALSE,"FF";#N/A,#N/A,FALSE,"PL10";#N/A,#N/A,FALSE,"PL20";#N/A,#N/A,FALSE,"PL30"}</definedName>
    <definedName name="ㅇㄴ" localSheetId="2"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편집" localSheetId="3" hidden="1">{#N/A,#N/A,FALSE,"BS";#N/A,#N/A,FALSE,"PL";#N/A,#N/A,FALSE,"처분";#N/A,#N/A,FALSE,"현금";#N/A,#N/A,FALSE,"매출";#N/A,#N/A,FALSE,"원가";#N/A,#N/A,FALSE,"경영"}</definedName>
    <definedName name="편집" localSheetId="0" hidden="1">{#N/A,#N/A,FALSE,"BS";#N/A,#N/A,FALSE,"PL";#N/A,#N/A,FALSE,"처분";#N/A,#N/A,FALSE,"현금";#N/A,#N/A,FALSE,"매출";#N/A,#N/A,FALSE,"원가";#N/A,#N/A,FALSE,"경영"}</definedName>
    <definedName name="편집" localSheetId="2" hidden="1">{#N/A,#N/A,FALSE,"BS";#N/A,#N/A,FALSE,"PL";#N/A,#N/A,FALSE,"처분";#N/A,#N/A,FALSE,"현금";#N/A,#N/A,FALSE,"매출";#N/A,#N/A,FALSE,"원가";#N/A,#N/A,FALSE,"경영"}</definedName>
    <definedName name="편집" hidden="1">{#N/A,#N/A,FALSE,"BS";#N/A,#N/A,FALSE,"PL";#N/A,#N/A,FALSE,"처분";#N/A,#N/A,FALSE,"현금";#N/A,#N/A,FALSE,"매출";#N/A,#N/A,FALSE,"원가";#N/A,#N/A,FALSE,"경영"}</definedName>
    <definedName name="현금및등가물" localSheetId="3" hidden="1">{#N/A,#N/A,FALSE,"BS";#N/A,#N/A,FALSE,"PL";#N/A,#N/A,FALSE,"A";#N/A,#N/A,FALSE,"B";#N/A,#N/A,FALSE,"B1";#N/A,#N/A,FALSE,"C";#N/A,#N/A,FALSE,"C1";#N/A,#N/A,FALSE,"C2";#N/A,#N/A,FALSE,"D";#N/A,#N/A,FALSE,"E";#N/A,#N/A,FALSE,"F";#N/A,#N/A,FALSE,"AA";#N/A,#N/A,FALSE,"BB";#N/A,#N/A,FALSE,"CC";#N/A,#N/A,FALSE,"DD";#N/A,#N/A,FALSE,"EE";#N/A,#N/A,FALSE,"FF";#N/A,#N/A,FALSE,"PL10";#N/A,#N/A,FALSE,"PL20";#N/A,#N/A,FALSE,"PL30"}</definedName>
    <definedName name="현금및등가물" localSheetId="0" hidden="1">{#N/A,#N/A,FALSE,"BS";#N/A,#N/A,FALSE,"PL";#N/A,#N/A,FALSE,"A";#N/A,#N/A,FALSE,"B";#N/A,#N/A,FALSE,"B1";#N/A,#N/A,FALSE,"C";#N/A,#N/A,FALSE,"C1";#N/A,#N/A,FALSE,"C2";#N/A,#N/A,FALSE,"D";#N/A,#N/A,FALSE,"E";#N/A,#N/A,FALSE,"F";#N/A,#N/A,FALSE,"AA";#N/A,#N/A,FALSE,"BB";#N/A,#N/A,FALSE,"CC";#N/A,#N/A,FALSE,"DD";#N/A,#N/A,FALSE,"EE";#N/A,#N/A,FALSE,"FF";#N/A,#N/A,FALSE,"PL10";#N/A,#N/A,FALSE,"PL20";#N/A,#N/A,FALSE,"PL30"}</definedName>
    <definedName name="현금및등가물" localSheetId="2" hidden="1">{#N/A,#N/A,FALSE,"BS";#N/A,#N/A,FALSE,"PL";#N/A,#N/A,FALSE,"A";#N/A,#N/A,FALSE,"B";#N/A,#N/A,FALSE,"B1";#N/A,#N/A,FALSE,"C";#N/A,#N/A,FALSE,"C1";#N/A,#N/A,FALSE,"C2";#N/A,#N/A,FALSE,"D";#N/A,#N/A,FALSE,"E";#N/A,#N/A,FALSE,"F";#N/A,#N/A,FALSE,"AA";#N/A,#N/A,FALSE,"BB";#N/A,#N/A,FALSE,"CC";#N/A,#N/A,FALSE,"DD";#N/A,#N/A,FALSE,"EE";#N/A,#N/A,FALSE,"FF";#N/A,#N/A,FALSE,"PL10";#N/A,#N/A,FALSE,"PL20";#N/A,#N/A,FALSE,"PL30"}</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5" i="1" l="1"/>
  <c r="N174" i="1"/>
  <c r="N173" i="1"/>
  <c r="N172" i="1"/>
  <c r="N171" i="1"/>
  <c r="N170" i="1"/>
  <c r="N169" i="1"/>
  <c r="N168" i="1"/>
  <c r="N167" i="1"/>
  <c r="N166" i="1"/>
  <c r="N165" i="1"/>
  <c r="N134" i="1"/>
  <c r="N135" i="1"/>
  <c r="N136" i="1"/>
  <c r="N137" i="1"/>
  <c r="N138" i="1"/>
  <c r="N139" i="1"/>
  <c r="N140" i="1"/>
  <c r="N141" i="1"/>
  <c r="N142" i="1"/>
  <c r="N143" i="1"/>
  <c r="N144" i="1"/>
  <c r="N103" i="1"/>
  <c r="N104" i="1"/>
  <c r="N105" i="1"/>
  <c r="N106" i="1"/>
  <c r="N107" i="1"/>
  <c r="N108" i="1"/>
  <c r="N109" i="1"/>
  <c r="N110" i="1"/>
  <c r="N111" i="1"/>
  <c r="N112" i="1"/>
  <c r="N113" i="1"/>
  <c r="N72" i="1"/>
  <c r="N73" i="1"/>
  <c r="N74" i="1"/>
  <c r="N75" i="1"/>
  <c r="N76" i="1"/>
  <c r="N77" i="1"/>
  <c r="N78" i="1"/>
  <c r="N79" i="1"/>
  <c r="N80" i="1"/>
  <c r="N81" i="1"/>
  <c r="N82" i="1"/>
  <c r="N34" i="1"/>
  <c r="N35" i="1"/>
  <c r="N36" i="1"/>
  <c r="N37" i="1"/>
  <c r="N38" i="1"/>
  <c r="N39" i="1"/>
  <c r="N40" i="1"/>
  <c r="N41" i="1"/>
  <c r="N42" i="1"/>
  <c r="N43" i="1"/>
  <c r="N44" i="1"/>
  <c r="N45" i="1"/>
  <c r="N46" i="1"/>
  <c r="N47" i="1"/>
  <c r="N48" i="1"/>
  <c r="N49" i="1"/>
  <c r="N50" i="1"/>
  <c r="N33" i="1"/>
  <c r="N32" i="1"/>
  <c r="N165" i="2"/>
  <c r="N166" i="2"/>
  <c r="N167" i="2"/>
  <c r="N168" i="2"/>
  <c r="N169" i="2"/>
  <c r="N170" i="2"/>
  <c r="N171" i="2"/>
  <c r="N172" i="2"/>
  <c r="N173" i="2"/>
  <c r="N174" i="2"/>
  <c r="N175" i="2"/>
  <c r="N134" i="2"/>
  <c r="N135" i="2"/>
  <c r="N136" i="2"/>
  <c r="N137" i="2"/>
  <c r="N138" i="2"/>
  <c r="N139" i="2"/>
  <c r="N140" i="2"/>
  <c r="N141" i="2"/>
  <c r="N142" i="2"/>
  <c r="N143" i="2"/>
  <c r="N144" i="2"/>
  <c r="N103" i="2"/>
  <c r="N104" i="2"/>
  <c r="N105" i="2"/>
  <c r="N106" i="2"/>
  <c r="N107" i="2"/>
  <c r="N108" i="2"/>
  <c r="N109" i="2"/>
  <c r="N110" i="2"/>
  <c r="N111" i="2"/>
  <c r="N112" i="2"/>
  <c r="N113" i="2"/>
  <c r="N42" i="2"/>
  <c r="N43" i="2"/>
  <c r="N44" i="2"/>
  <c r="N45" i="2"/>
  <c r="N46" i="2"/>
  <c r="N47" i="2"/>
  <c r="N48" i="2"/>
  <c r="N49" i="2"/>
  <c r="N50" i="2"/>
  <c r="N51" i="2"/>
  <c r="N73" i="2"/>
  <c r="N74" i="2"/>
  <c r="N75" i="2"/>
  <c r="N76" i="2"/>
  <c r="N77" i="2"/>
  <c r="N78" i="2"/>
  <c r="N79" i="2"/>
  <c r="N80" i="2"/>
  <c r="N81" i="2"/>
  <c r="N82" i="2"/>
  <c r="N72" i="2"/>
  <c r="N35" i="2"/>
  <c r="N36" i="2"/>
  <c r="N37" i="2"/>
  <c r="N38" i="2"/>
  <c r="N39" i="2"/>
  <c r="O39" i="2" s="1"/>
  <c r="N40" i="2"/>
  <c r="N41" i="2"/>
  <c r="N34" i="2"/>
  <c r="N32" i="2"/>
  <c r="N33" i="2"/>
  <c r="A3" i="4"/>
  <c r="A2" i="4"/>
  <c r="G177" i="2" l="1"/>
  <c r="F177" i="2"/>
  <c r="L175" i="2"/>
  <c r="I175" i="2"/>
  <c r="J175" i="2" s="1"/>
  <c r="L174" i="2"/>
  <c r="I174" i="2"/>
  <c r="J174" i="2" s="1"/>
  <c r="L173" i="2"/>
  <c r="J173" i="2"/>
  <c r="I173" i="2"/>
  <c r="L172" i="2"/>
  <c r="J172" i="2"/>
  <c r="I172" i="2"/>
  <c r="L171" i="2"/>
  <c r="J171" i="2"/>
  <c r="I171" i="2"/>
  <c r="L170" i="2"/>
  <c r="J170" i="2"/>
  <c r="I170" i="2"/>
  <c r="L169" i="2"/>
  <c r="J169" i="2"/>
  <c r="I169" i="2"/>
  <c r="L168" i="2"/>
  <c r="I168" i="2"/>
  <c r="J168" i="2" s="1"/>
  <c r="L167" i="2"/>
  <c r="I167" i="2"/>
  <c r="J167" i="2" s="1"/>
  <c r="L166" i="2"/>
  <c r="I166" i="2"/>
  <c r="J166" i="2" s="1"/>
  <c r="H165" i="2"/>
  <c r="I165" i="2" s="1"/>
  <c r="J165" i="2" s="1"/>
  <c r="L164" i="2"/>
  <c r="J164" i="2"/>
  <c r="I164" i="2"/>
  <c r="L163" i="2"/>
  <c r="I163" i="2"/>
  <c r="J163" i="2" s="1"/>
  <c r="H163" i="2"/>
  <c r="L162" i="2"/>
  <c r="I162" i="2"/>
  <c r="J162" i="2" s="1"/>
  <c r="L161" i="2"/>
  <c r="J161" i="2"/>
  <c r="I161" i="2"/>
  <c r="H161" i="2"/>
  <c r="J160" i="2"/>
  <c r="I160" i="2"/>
  <c r="H160" i="2"/>
  <c r="L160" i="2" s="1"/>
  <c r="L159" i="2"/>
  <c r="H159" i="2"/>
  <c r="I159" i="2" s="1"/>
  <c r="J159" i="2" s="1"/>
  <c r="L158" i="2"/>
  <c r="I158" i="2"/>
  <c r="J158" i="2" s="1"/>
  <c r="H158" i="2"/>
  <c r="I157" i="2"/>
  <c r="J157" i="2" s="1"/>
  <c r="H157" i="2"/>
  <c r="L157" i="2" s="1"/>
  <c r="L156" i="2"/>
  <c r="J156" i="2"/>
  <c r="I156" i="2"/>
  <c r="H156" i="2"/>
  <c r="H177" i="2" s="1"/>
  <c r="G146" i="2"/>
  <c r="F146" i="2"/>
  <c r="L144" i="2"/>
  <c r="J144" i="2"/>
  <c r="I144" i="2"/>
  <c r="L143" i="2"/>
  <c r="I143" i="2"/>
  <c r="J143" i="2" s="1"/>
  <c r="L142" i="2"/>
  <c r="I142" i="2"/>
  <c r="J142" i="2" s="1"/>
  <c r="L141" i="2"/>
  <c r="J141" i="2"/>
  <c r="I141" i="2"/>
  <c r="L140" i="2"/>
  <c r="J140" i="2"/>
  <c r="I140" i="2"/>
  <c r="L139" i="2"/>
  <c r="J139" i="2"/>
  <c r="I139" i="2"/>
  <c r="L138" i="2"/>
  <c r="J138" i="2"/>
  <c r="I138" i="2"/>
  <c r="L137" i="2"/>
  <c r="J137" i="2"/>
  <c r="I137" i="2"/>
  <c r="L136" i="2"/>
  <c r="J136" i="2"/>
  <c r="I136" i="2"/>
  <c r="L135" i="2"/>
  <c r="I135" i="2"/>
  <c r="J135" i="2" s="1"/>
  <c r="L134" i="2"/>
  <c r="H134" i="2"/>
  <c r="I134" i="2" s="1"/>
  <c r="J134" i="2" s="1"/>
  <c r="L133" i="2"/>
  <c r="J133" i="2"/>
  <c r="I133" i="2"/>
  <c r="L132" i="2"/>
  <c r="I132" i="2"/>
  <c r="J132" i="2" s="1"/>
  <c r="H132" i="2"/>
  <c r="L131" i="2"/>
  <c r="J131" i="2"/>
  <c r="I131" i="2"/>
  <c r="L130" i="2"/>
  <c r="J130" i="2"/>
  <c r="I130" i="2"/>
  <c r="H130" i="2"/>
  <c r="L129" i="2"/>
  <c r="I129" i="2"/>
  <c r="J129" i="2" s="1"/>
  <c r="H129" i="2"/>
  <c r="I128" i="2"/>
  <c r="J128" i="2" s="1"/>
  <c r="H128" i="2"/>
  <c r="L128" i="2" s="1"/>
  <c r="L127" i="2"/>
  <c r="I127" i="2"/>
  <c r="J127" i="2" s="1"/>
  <c r="H127" i="2"/>
  <c r="H126" i="2"/>
  <c r="I126" i="2" s="1"/>
  <c r="J126" i="2" s="1"/>
  <c r="H125" i="2"/>
  <c r="G115" i="2"/>
  <c r="F115" i="2"/>
  <c r="L113" i="2"/>
  <c r="I113" i="2"/>
  <c r="J113" i="2" s="1"/>
  <c r="L112" i="2"/>
  <c r="J112" i="2"/>
  <c r="I112" i="2"/>
  <c r="L111" i="2"/>
  <c r="I111" i="2"/>
  <c r="J111" i="2" s="1"/>
  <c r="L110" i="2"/>
  <c r="I110" i="2"/>
  <c r="J110" i="2" s="1"/>
  <c r="L109" i="2"/>
  <c r="I109" i="2"/>
  <c r="J109" i="2" s="1"/>
  <c r="L108" i="2"/>
  <c r="J108" i="2"/>
  <c r="I108" i="2"/>
  <c r="L107" i="2"/>
  <c r="J107" i="2"/>
  <c r="I107" i="2"/>
  <c r="L106" i="2"/>
  <c r="J106" i="2"/>
  <c r="I106" i="2"/>
  <c r="L105" i="2"/>
  <c r="I105" i="2"/>
  <c r="J105" i="2" s="1"/>
  <c r="L104" i="2"/>
  <c r="J104" i="2"/>
  <c r="I104" i="2"/>
  <c r="L103" i="2"/>
  <c r="H103" i="2"/>
  <c r="I103" i="2" s="1"/>
  <c r="J103" i="2" s="1"/>
  <c r="L102" i="2"/>
  <c r="I102" i="2"/>
  <c r="J102" i="2" s="1"/>
  <c r="H101" i="2"/>
  <c r="B101" i="2"/>
  <c r="L100" i="2"/>
  <c r="J100" i="2"/>
  <c r="I100" i="2"/>
  <c r="L99" i="2"/>
  <c r="I99" i="2"/>
  <c r="J99" i="2" s="1"/>
  <c r="B99" i="2"/>
  <c r="L98" i="2"/>
  <c r="H98" i="2"/>
  <c r="I98" i="2" s="1"/>
  <c r="J98" i="2" s="1"/>
  <c r="J97" i="2"/>
  <c r="I97" i="2"/>
  <c r="H97" i="2"/>
  <c r="L97" i="2" s="1"/>
  <c r="L96" i="2"/>
  <c r="J96" i="2"/>
  <c r="I96" i="2"/>
  <c r="H96" i="2"/>
  <c r="L95" i="2"/>
  <c r="I95" i="2"/>
  <c r="J95" i="2" s="1"/>
  <c r="H95" i="2"/>
  <c r="H94" i="2"/>
  <c r="L82" i="2"/>
  <c r="I82" i="2"/>
  <c r="J82" i="2" s="1"/>
  <c r="B82" i="2"/>
  <c r="L81" i="2"/>
  <c r="I81" i="2"/>
  <c r="J81" i="2" s="1"/>
  <c r="L80" i="2"/>
  <c r="J80" i="2"/>
  <c r="I80" i="2"/>
  <c r="P79" i="2"/>
  <c r="D110" i="2" s="1"/>
  <c r="P110" i="2" s="1"/>
  <c r="D141" i="2" s="1"/>
  <c r="P141" i="2" s="1"/>
  <c r="D172" i="2" s="1"/>
  <c r="P172" i="2" s="1"/>
  <c r="L79" i="2"/>
  <c r="J79" i="2"/>
  <c r="I79" i="2"/>
  <c r="D79" i="2"/>
  <c r="A79" i="2"/>
  <c r="A110" i="2" s="1"/>
  <c r="A141" i="2" s="1"/>
  <c r="A172" i="2" s="1"/>
  <c r="L78" i="2"/>
  <c r="I78" i="2"/>
  <c r="J78" i="2" s="1"/>
  <c r="A78" i="2"/>
  <c r="A109" i="2" s="1"/>
  <c r="A140" i="2" s="1"/>
  <c r="A171" i="2" s="1"/>
  <c r="L77" i="2"/>
  <c r="I77" i="2"/>
  <c r="J77" i="2" s="1"/>
  <c r="K77" i="2" s="1"/>
  <c r="D77" i="2"/>
  <c r="P77" i="2" s="1"/>
  <c r="D108" i="2" s="1"/>
  <c r="P108" i="2" s="1"/>
  <c r="D139" i="2" s="1"/>
  <c r="P139" i="2" s="1"/>
  <c r="D170" i="2" s="1"/>
  <c r="P170" i="2" s="1"/>
  <c r="B77" i="2"/>
  <c r="B108" i="2" s="1"/>
  <c r="L76" i="2"/>
  <c r="I76" i="2"/>
  <c r="J76" i="2" s="1"/>
  <c r="K76" i="2" s="1"/>
  <c r="B76" i="2"/>
  <c r="B107" i="2" s="1"/>
  <c r="L75" i="2"/>
  <c r="I75" i="2"/>
  <c r="J75" i="2" s="1"/>
  <c r="B75" i="2"/>
  <c r="B106" i="2" s="1"/>
  <c r="L74" i="2"/>
  <c r="I74" i="2"/>
  <c r="J74" i="2" s="1"/>
  <c r="L73" i="2"/>
  <c r="J73" i="2"/>
  <c r="I73" i="2"/>
  <c r="H72" i="2"/>
  <c r="L72" i="2" s="1"/>
  <c r="O72" i="2" s="1"/>
  <c r="C72" i="2"/>
  <c r="B72" i="2"/>
  <c r="B103" i="2" s="1"/>
  <c r="B134" i="2" s="1"/>
  <c r="L71" i="2"/>
  <c r="I71" i="2"/>
  <c r="J71" i="2" s="1"/>
  <c r="K71" i="2" s="1"/>
  <c r="B71" i="2"/>
  <c r="B102" i="2" s="1"/>
  <c r="A71" i="2"/>
  <c r="A102" i="2" s="1"/>
  <c r="A133" i="2" s="1"/>
  <c r="A164" i="2" s="1"/>
  <c r="L70" i="2"/>
  <c r="I70" i="2"/>
  <c r="J70" i="2" s="1"/>
  <c r="H70" i="2"/>
  <c r="B70" i="2"/>
  <c r="C70" i="2" s="1"/>
  <c r="L69" i="2"/>
  <c r="I69" i="2"/>
  <c r="J69" i="2" s="1"/>
  <c r="B69" i="2"/>
  <c r="B100" i="2" s="1"/>
  <c r="H68" i="2"/>
  <c r="L68" i="2" s="1"/>
  <c r="B68" i="2"/>
  <c r="C68" i="2" s="1"/>
  <c r="L67" i="2"/>
  <c r="H67" i="2"/>
  <c r="I67" i="2" s="1"/>
  <c r="J67" i="2" s="1"/>
  <c r="B67" i="2"/>
  <c r="L66" i="2"/>
  <c r="H66" i="2"/>
  <c r="I66" i="2" s="1"/>
  <c r="J66" i="2" s="1"/>
  <c r="K66" i="2" s="1"/>
  <c r="B66" i="2"/>
  <c r="B97" i="2" s="1"/>
  <c r="A66" i="2"/>
  <c r="A97" i="2" s="1"/>
  <c r="A128" i="2" s="1"/>
  <c r="A159" i="2" s="1"/>
  <c r="L65" i="2"/>
  <c r="I65" i="2"/>
  <c r="J65" i="2" s="1"/>
  <c r="H65" i="2"/>
  <c r="B65" i="2"/>
  <c r="B96" i="2" s="1"/>
  <c r="A65" i="2"/>
  <c r="A96" i="2" s="1"/>
  <c r="A127" i="2" s="1"/>
  <c r="A158" i="2" s="1"/>
  <c r="L64" i="2"/>
  <c r="I64" i="2"/>
  <c r="J64" i="2" s="1"/>
  <c r="H64" i="2"/>
  <c r="C64" i="2"/>
  <c r="B64" i="2"/>
  <c r="B95" i="2" s="1"/>
  <c r="A64" i="2"/>
  <c r="A95" i="2" s="1"/>
  <c r="A126" i="2" s="1"/>
  <c r="A157" i="2" s="1"/>
  <c r="H63" i="2"/>
  <c r="F63" i="2"/>
  <c r="F84" i="2" s="1"/>
  <c r="B63" i="2"/>
  <c r="B94" i="2" s="1"/>
  <c r="G53" i="2"/>
  <c r="F53" i="2"/>
  <c r="L51" i="2"/>
  <c r="I51" i="2"/>
  <c r="J51" i="2" s="1"/>
  <c r="K51" i="2" s="1"/>
  <c r="M51" i="2" s="1"/>
  <c r="D51" i="2"/>
  <c r="P51" i="2" s="1"/>
  <c r="D82" i="2" s="1"/>
  <c r="P82" i="2" s="1"/>
  <c r="D113" i="2" s="1"/>
  <c r="P113" i="2" s="1"/>
  <c r="D144" i="2" s="1"/>
  <c r="P144" i="2" s="1"/>
  <c r="D175" i="2" s="1"/>
  <c r="P175" i="2" s="1"/>
  <c r="B51" i="2"/>
  <c r="C51" i="2" s="1"/>
  <c r="A51" i="2"/>
  <c r="A82" i="2" s="1"/>
  <c r="A113" i="2" s="1"/>
  <c r="A144" i="2" s="1"/>
  <c r="A175" i="2" s="1"/>
  <c r="L50" i="2"/>
  <c r="I50" i="2"/>
  <c r="J50" i="2" s="1"/>
  <c r="D50" i="2"/>
  <c r="P50" i="2" s="1"/>
  <c r="D81" i="2" s="1"/>
  <c r="P81" i="2" s="1"/>
  <c r="D112" i="2" s="1"/>
  <c r="P112" i="2" s="1"/>
  <c r="D143" i="2" s="1"/>
  <c r="P143" i="2" s="1"/>
  <c r="D174" i="2" s="1"/>
  <c r="P174" i="2" s="1"/>
  <c r="B50" i="2"/>
  <c r="B81" i="2" s="1"/>
  <c r="K81" i="2" s="1"/>
  <c r="A50" i="2"/>
  <c r="A81" i="2" s="1"/>
  <c r="A112" i="2" s="1"/>
  <c r="A143" i="2" s="1"/>
  <c r="A174" i="2" s="1"/>
  <c r="P49" i="2"/>
  <c r="D80" i="2" s="1"/>
  <c r="P80" i="2" s="1"/>
  <c r="D111" i="2" s="1"/>
  <c r="P111" i="2" s="1"/>
  <c r="D142" i="2" s="1"/>
  <c r="P142" i="2" s="1"/>
  <c r="D173" i="2" s="1"/>
  <c r="P173" i="2" s="1"/>
  <c r="L49" i="2"/>
  <c r="I49" i="2"/>
  <c r="J49" i="2" s="1"/>
  <c r="K49" i="2" s="1"/>
  <c r="D49" i="2"/>
  <c r="B49" i="2"/>
  <c r="B80" i="2" s="1"/>
  <c r="A49" i="2"/>
  <c r="A80" i="2" s="1"/>
  <c r="A111" i="2" s="1"/>
  <c r="A142" i="2" s="1"/>
  <c r="A173" i="2" s="1"/>
  <c r="P48" i="2"/>
  <c r="L48" i="2"/>
  <c r="I48" i="2"/>
  <c r="J48" i="2" s="1"/>
  <c r="D48" i="2"/>
  <c r="B48" i="2"/>
  <c r="A48" i="2"/>
  <c r="P47" i="2"/>
  <c r="D78" i="2" s="1"/>
  <c r="P78" i="2" s="1"/>
  <c r="D109" i="2" s="1"/>
  <c r="P109" i="2" s="1"/>
  <c r="D140" i="2" s="1"/>
  <c r="P140" i="2" s="1"/>
  <c r="D171" i="2" s="1"/>
  <c r="P171" i="2" s="1"/>
  <c r="L47" i="2"/>
  <c r="I47" i="2"/>
  <c r="J47" i="2" s="1"/>
  <c r="D47" i="2"/>
  <c r="C47" i="2"/>
  <c r="B47" i="2"/>
  <c r="A47" i="2"/>
  <c r="P46" i="2"/>
  <c r="L46" i="2"/>
  <c r="J46" i="2"/>
  <c r="K46" i="2" s="1"/>
  <c r="I46" i="2"/>
  <c r="D46" i="2"/>
  <c r="C46" i="2"/>
  <c r="B46" i="2"/>
  <c r="A46" i="2"/>
  <c r="A77" i="2" s="1"/>
  <c r="A108" i="2" s="1"/>
  <c r="A139" i="2" s="1"/>
  <c r="A170" i="2" s="1"/>
  <c r="P45" i="2"/>
  <c r="D76" i="2" s="1"/>
  <c r="P76" i="2" s="1"/>
  <c r="D107" i="2" s="1"/>
  <c r="P107" i="2" s="1"/>
  <c r="D138" i="2" s="1"/>
  <c r="P138" i="2" s="1"/>
  <c r="D169" i="2" s="1"/>
  <c r="P169" i="2" s="1"/>
  <c r="L45" i="2"/>
  <c r="J45" i="2"/>
  <c r="K45" i="2" s="1"/>
  <c r="M45" i="2" s="1"/>
  <c r="I45" i="2"/>
  <c r="D45" i="2"/>
  <c r="C45" i="2"/>
  <c r="B45" i="2"/>
  <c r="A45" i="2"/>
  <c r="A76" i="2" s="1"/>
  <c r="A107" i="2" s="1"/>
  <c r="A138" i="2" s="1"/>
  <c r="A169" i="2" s="1"/>
  <c r="L44" i="2"/>
  <c r="J44" i="2"/>
  <c r="I44" i="2"/>
  <c r="D44" i="2"/>
  <c r="P44" i="2" s="1"/>
  <c r="D75" i="2" s="1"/>
  <c r="P75" i="2" s="1"/>
  <c r="D106" i="2" s="1"/>
  <c r="P106" i="2" s="1"/>
  <c r="D137" i="2" s="1"/>
  <c r="P137" i="2" s="1"/>
  <c r="D168" i="2" s="1"/>
  <c r="P168" i="2" s="1"/>
  <c r="B44" i="2"/>
  <c r="C44" i="2" s="1"/>
  <c r="A44" i="2"/>
  <c r="A75" i="2" s="1"/>
  <c r="A106" i="2" s="1"/>
  <c r="A137" i="2" s="1"/>
  <c r="A168" i="2" s="1"/>
  <c r="L43" i="2"/>
  <c r="I43" i="2"/>
  <c r="J43" i="2" s="1"/>
  <c r="K43" i="2" s="1"/>
  <c r="M43" i="2" s="1"/>
  <c r="D43" i="2"/>
  <c r="P43" i="2" s="1"/>
  <c r="D74" i="2" s="1"/>
  <c r="P74" i="2" s="1"/>
  <c r="D105" i="2" s="1"/>
  <c r="P105" i="2" s="1"/>
  <c r="D136" i="2" s="1"/>
  <c r="P136" i="2" s="1"/>
  <c r="D167" i="2" s="1"/>
  <c r="P167" i="2" s="1"/>
  <c r="C43" i="2"/>
  <c r="B43" i="2"/>
  <c r="B74" i="2" s="1"/>
  <c r="A43" i="2"/>
  <c r="A74" i="2" s="1"/>
  <c r="A105" i="2" s="1"/>
  <c r="A136" i="2" s="1"/>
  <c r="A167" i="2" s="1"/>
  <c r="L42" i="2"/>
  <c r="J42" i="2"/>
  <c r="I42" i="2"/>
  <c r="D42" i="2"/>
  <c r="D53" i="2" s="1"/>
  <c r="B42" i="2"/>
  <c r="A42" i="2"/>
  <c r="A73" i="2" s="1"/>
  <c r="A104" i="2" s="1"/>
  <c r="A135" i="2" s="1"/>
  <c r="A166" i="2" s="1"/>
  <c r="O41" i="2"/>
  <c r="M41" i="2"/>
  <c r="L41" i="2"/>
  <c r="H41" i="2"/>
  <c r="I41" i="2" s="1"/>
  <c r="J41" i="2" s="1"/>
  <c r="K41" i="2" s="1"/>
  <c r="A41" i="2"/>
  <c r="A72" i="2" s="1"/>
  <c r="A103" i="2" s="1"/>
  <c r="A134" i="2" s="1"/>
  <c r="A165" i="2" s="1"/>
  <c r="L40" i="2"/>
  <c r="I40" i="2"/>
  <c r="J40" i="2" s="1"/>
  <c r="K40" i="2" s="1"/>
  <c r="M40" i="2" s="1"/>
  <c r="O40" i="2" s="1"/>
  <c r="P40" i="2" s="1"/>
  <c r="D71" i="2" s="1"/>
  <c r="A40" i="2"/>
  <c r="J39" i="2"/>
  <c r="K39" i="2" s="1"/>
  <c r="I39" i="2"/>
  <c r="H39" i="2"/>
  <c r="L39" i="2" s="1"/>
  <c r="A39" i="2"/>
  <c r="A70" i="2" s="1"/>
  <c r="A101" i="2" s="1"/>
  <c r="A132" i="2" s="1"/>
  <c r="A163" i="2" s="1"/>
  <c r="L38" i="2"/>
  <c r="I38" i="2"/>
  <c r="J38" i="2" s="1"/>
  <c r="K38" i="2" s="1"/>
  <c r="M38" i="2" s="1"/>
  <c r="O38" i="2" s="1"/>
  <c r="P38" i="2" s="1"/>
  <c r="D69" i="2" s="1"/>
  <c r="A38" i="2"/>
  <c r="A69" i="2" s="1"/>
  <c r="A100" i="2" s="1"/>
  <c r="A131" i="2" s="1"/>
  <c r="A162" i="2" s="1"/>
  <c r="H37" i="2"/>
  <c r="A37" i="2"/>
  <c r="A68" i="2" s="1"/>
  <c r="A99" i="2" s="1"/>
  <c r="A130" i="2" s="1"/>
  <c r="A161" i="2" s="1"/>
  <c r="L36" i="2"/>
  <c r="K36" i="2"/>
  <c r="H36" i="2"/>
  <c r="I36" i="2" s="1"/>
  <c r="J36" i="2" s="1"/>
  <c r="A36" i="2"/>
  <c r="A67" i="2" s="1"/>
  <c r="A98" i="2" s="1"/>
  <c r="A129" i="2" s="1"/>
  <c r="A160" i="2" s="1"/>
  <c r="L35" i="2"/>
  <c r="I35" i="2"/>
  <c r="J35" i="2" s="1"/>
  <c r="K35" i="2" s="1"/>
  <c r="M35" i="2" s="1"/>
  <c r="O35" i="2" s="1"/>
  <c r="E16" i="3" s="1"/>
  <c r="H35" i="2"/>
  <c r="A35" i="2"/>
  <c r="H34" i="2"/>
  <c r="A34" i="2"/>
  <c r="H33" i="2"/>
  <c r="H53" i="2" s="1"/>
  <c r="A33" i="2"/>
  <c r="L32" i="2"/>
  <c r="H32" i="2"/>
  <c r="I32" i="2" s="1"/>
  <c r="A32" i="2"/>
  <c r="A63" i="2" s="1"/>
  <c r="A94" i="2" s="1"/>
  <c r="A125" i="2" s="1"/>
  <c r="A156" i="2" s="1"/>
  <c r="G177" i="1"/>
  <c r="F177" i="1"/>
  <c r="L175" i="1"/>
  <c r="I175" i="1"/>
  <c r="J175" i="1" s="1"/>
  <c r="L174" i="1"/>
  <c r="I174" i="1"/>
  <c r="J174" i="1" s="1"/>
  <c r="L173" i="1"/>
  <c r="J173" i="1"/>
  <c r="I173" i="1"/>
  <c r="L172" i="1"/>
  <c r="J172" i="1"/>
  <c r="I172" i="1"/>
  <c r="L171" i="1"/>
  <c r="I171" i="1"/>
  <c r="J171" i="1" s="1"/>
  <c r="L170" i="1"/>
  <c r="J170" i="1"/>
  <c r="I170" i="1"/>
  <c r="L169" i="1"/>
  <c r="J169" i="1"/>
  <c r="I169" i="1"/>
  <c r="L168" i="1"/>
  <c r="J168" i="1"/>
  <c r="I168" i="1"/>
  <c r="L167" i="1"/>
  <c r="I167" i="1"/>
  <c r="J167" i="1" s="1"/>
  <c r="L166" i="1"/>
  <c r="I166" i="1"/>
  <c r="J166" i="1" s="1"/>
  <c r="L165" i="1"/>
  <c r="H165" i="1"/>
  <c r="I165" i="1" s="1"/>
  <c r="J165" i="1" s="1"/>
  <c r="L164" i="1"/>
  <c r="I164" i="1"/>
  <c r="J164" i="1" s="1"/>
  <c r="L163" i="1"/>
  <c r="I163" i="1"/>
  <c r="J163" i="1" s="1"/>
  <c r="H163" i="1"/>
  <c r="L162" i="1"/>
  <c r="I162" i="1"/>
  <c r="J162" i="1" s="1"/>
  <c r="J161" i="1"/>
  <c r="I161" i="1"/>
  <c r="H161" i="1"/>
  <c r="L161" i="1" s="1"/>
  <c r="J160" i="1"/>
  <c r="H160" i="1"/>
  <c r="I160" i="1" s="1"/>
  <c r="H159" i="1"/>
  <c r="L158" i="1"/>
  <c r="I158" i="1"/>
  <c r="J158" i="1" s="1"/>
  <c r="H158" i="1"/>
  <c r="L157" i="1"/>
  <c r="I157" i="1"/>
  <c r="J157" i="1" s="1"/>
  <c r="H157" i="1"/>
  <c r="L156" i="1"/>
  <c r="I156" i="1"/>
  <c r="J156" i="1" s="1"/>
  <c r="H156" i="1"/>
  <c r="F146" i="1"/>
  <c r="L144" i="1"/>
  <c r="I144" i="1"/>
  <c r="J144" i="1" s="1"/>
  <c r="L143" i="1"/>
  <c r="I143" i="1"/>
  <c r="J143" i="1" s="1"/>
  <c r="L142" i="1"/>
  <c r="I142" i="1"/>
  <c r="J142" i="1" s="1"/>
  <c r="L141" i="1"/>
  <c r="J141" i="1"/>
  <c r="I141" i="1"/>
  <c r="L140" i="1"/>
  <c r="J140" i="1"/>
  <c r="I140" i="1"/>
  <c r="L139" i="1"/>
  <c r="J139" i="1"/>
  <c r="I139" i="1"/>
  <c r="L138" i="1"/>
  <c r="I138" i="1"/>
  <c r="J138" i="1" s="1"/>
  <c r="L137" i="1"/>
  <c r="I137" i="1"/>
  <c r="J137" i="1" s="1"/>
  <c r="L136" i="1"/>
  <c r="I136" i="1"/>
  <c r="J136" i="1" s="1"/>
  <c r="L135" i="1"/>
  <c r="I135" i="1"/>
  <c r="J135" i="1" s="1"/>
  <c r="H134" i="1"/>
  <c r="L134" i="1" s="1"/>
  <c r="J133" i="1"/>
  <c r="I133" i="1"/>
  <c r="G133" i="1"/>
  <c r="L133" i="1" s="1"/>
  <c r="H132" i="1"/>
  <c r="G132" i="1"/>
  <c r="G131" i="1"/>
  <c r="L131" i="1" s="1"/>
  <c r="J130" i="1"/>
  <c r="I130" i="1"/>
  <c r="H130" i="1"/>
  <c r="L130" i="1" s="1"/>
  <c r="H129" i="1"/>
  <c r="I129" i="1" s="1"/>
  <c r="G129" i="1"/>
  <c r="H128" i="1"/>
  <c r="L128" i="1" s="1"/>
  <c r="G128" i="1"/>
  <c r="L127" i="1"/>
  <c r="H127" i="1"/>
  <c r="I127" i="1" s="1"/>
  <c r="G127" i="1"/>
  <c r="J127" i="1" s="1"/>
  <c r="B127" i="1"/>
  <c r="B158" i="1" s="1"/>
  <c r="L126" i="1"/>
  <c r="I126" i="1"/>
  <c r="J126" i="1" s="1"/>
  <c r="H126" i="1"/>
  <c r="L125" i="1"/>
  <c r="I125" i="1"/>
  <c r="H125" i="1"/>
  <c r="F115" i="1"/>
  <c r="L113" i="1"/>
  <c r="I113" i="1"/>
  <c r="J113" i="1" s="1"/>
  <c r="L112" i="1"/>
  <c r="I112" i="1"/>
  <c r="J112" i="1" s="1"/>
  <c r="L111" i="1"/>
  <c r="I111" i="1"/>
  <c r="J111" i="1" s="1"/>
  <c r="L110" i="1"/>
  <c r="J110" i="1"/>
  <c r="I110" i="1"/>
  <c r="L109" i="1"/>
  <c r="J109" i="1"/>
  <c r="I109" i="1"/>
  <c r="L108" i="1"/>
  <c r="J108" i="1"/>
  <c r="I108" i="1"/>
  <c r="L107" i="1"/>
  <c r="I107" i="1"/>
  <c r="J107" i="1" s="1"/>
  <c r="L106" i="1"/>
  <c r="J106" i="1"/>
  <c r="I106" i="1"/>
  <c r="L105" i="1"/>
  <c r="I105" i="1"/>
  <c r="J105" i="1" s="1"/>
  <c r="L104" i="1"/>
  <c r="J104" i="1"/>
  <c r="I104" i="1"/>
  <c r="L103" i="1"/>
  <c r="I103" i="1"/>
  <c r="J103" i="1" s="1"/>
  <c r="H103" i="1"/>
  <c r="L102" i="1"/>
  <c r="J102" i="1"/>
  <c r="I102" i="1"/>
  <c r="H101" i="1"/>
  <c r="L101" i="1" s="1"/>
  <c r="L100" i="1"/>
  <c r="J100" i="1"/>
  <c r="I100" i="1"/>
  <c r="L99" i="1"/>
  <c r="I99" i="1"/>
  <c r="J99" i="1" s="1"/>
  <c r="H98" i="1"/>
  <c r="G98" i="1"/>
  <c r="I98" i="1" s="1"/>
  <c r="J98" i="1" s="1"/>
  <c r="I97" i="1"/>
  <c r="J97" i="1" s="1"/>
  <c r="H97" i="1"/>
  <c r="L97" i="1" s="1"/>
  <c r="H96" i="1"/>
  <c r="G96" i="1"/>
  <c r="G115" i="1" s="1"/>
  <c r="L95" i="1"/>
  <c r="H95" i="1"/>
  <c r="I95" i="1" s="1"/>
  <c r="J95" i="1" s="1"/>
  <c r="I94" i="1"/>
  <c r="H94" i="1"/>
  <c r="F84" i="1"/>
  <c r="L82" i="1"/>
  <c r="I82" i="1"/>
  <c r="J82" i="1" s="1"/>
  <c r="C82" i="1"/>
  <c r="A82" i="1"/>
  <c r="A113" i="1" s="1"/>
  <c r="A144" i="1" s="1"/>
  <c r="A175" i="1" s="1"/>
  <c r="L81" i="1"/>
  <c r="J81" i="1"/>
  <c r="I81" i="1"/>
  <c r="L80" i="1"/>
  <c r="I80" i="1"/>
  <c r="J80" i="1" s="1"/>
  <c r="L79" i="1"/>
  <c r="J79" i="1"/>
  <c r="I79" i="1"/>
  <c r="B79" i="1"/>
  <c r="B110" i="1" s="1"/>
  <c r="L78" i="1"/>
  <c r="I78" i="1"/>
  <c r="J78" i="1" s="1"/>
  <c r="L77" i="1"/>
  <c r="I77" i="1"/>
  <c r="J77" i="1" s="1"/>
  <c r="A77" i="1"/>
  <c r="A108" i="1" s="1"/>
  <c r="A139" i="1" s="1"/>
  <c r="A170" i="1" s="1"/>
  <c r="L76" i="1"/>
  <c r="I76" i="1"/>
  <c r="J76" i="1" s="1"/>
  <c r="L75" i="1"/>
  <c r="J75" i="1"/>
  <c r="I75" i="1"/>
  <c r="L74" i="1"/>
  <c r="I74" i="1"/>
  <c r="J74" i="1" s="1"/>
  <c r="B74" i="1"/>
  <c r="B105" i="1" s="1"/>
  <c r="A74" i="1"/>
  <c r="A105" i="1" s="1"/>
  <c r="A136" i="1" s="1"/>
  <c r="A167" i="1" s="1"/>
  <c r="L73" i="1"/>
  <c r="I73" i="1"/>
  <c r="J73" i="1" s="1"/>
  <c r="L72" i="1"/>
  <c r="H72" i="1"/>
  <c r="I72" i="1" s="1"/>
  <c r="J72" i="1" s="1"/>
  <c r="K72" i="1" s="1"/>
  <c r="B72" i="1"/>
  <c r="B103" i="1" s="1"/>
  <c r="A72" i="1"/>
  <c r="A103" i="1" s="1"/>
  <c r="A134" i="1" s="1"/>
  <c r="A165" i="1" s="1"/>
  <c r="L71" i="1"/>
  <c r="I71" i="1"/>
  <c r="J71" i="1" s="1"/>
  <c r="B71" i="1"/>
  <c r="B102" i="1" s="1"/>
  <c r="L70" i="1"/>
  <c r="H70" i="1"/>
  <c r="I70" i="1" s="1"/>
  <c r="J70" i="1" s="1"/>
  <c r="B70" i="1"/>
  <c r="K70" i="1" s="1"/>
  <c r="A70" i="1"/>
  <c r="A101" i="1" s="1"/>
  <c r="A132" i="1" s="1"/>
  <c r="A163" i="1" s="1"/>
  <c r="L69" i="1"/>
  <c r="I69" i="1"/>
  <c r="J69" i="1" s="1"/>
  <c r="B69" i="1"/>
  <c r="B100" i="1" s="1"/>
  <c r="B131" i="1" s="1"/>
  <c r="J68" i="1"/>
  <c r="I68" i="1"/>
  <c r="H68" i="1"/>
  <c r="L68" i="1" s="1"/>
  <c r="B68" i="1"/>
  <c r="K68" i="1" s="1"/>
  <c r="K67" i="1"/>
  <c r="H67" i="1"/>
  <c r="I67" i="1" s="1"/>
  <c r="J67" i="1" s="1"/>
  <c r="G67" i="1"/>
  <c r="L67" i="1" s="1"/>
  <c r="B67" i="1"/>
  <c r="B98" i="1" s="1"/>
  <c r="A67" i="1"/>
  <c r="A98" i="1" s="1"/>
  <c r="A129" i="1" s="1"/>
  <c r="A160" i="1" s="1"/>
  <c r="H66" i="1"/>
  <c r="I66" i="1" s="1"/>
  <c r="J66" i="1" s="1"/>
  <c r="G66" i="1"/>
  <c r="B66" i="1"/>
  <c r="B97" i="1" s="1"/>
  <c r="H65" i="1"/>
  <c r="I65" i="1" s="1"/>
  <c r="G65" i="1"/>
  <c r="L65" i="1" s="1"/>
  <c r="B65" i="1"/>
  <c r="B96" i="1" s="1"/>
  <c r="C96" i="1" s="1"/>
  <c r="L64" i="1"/>
  <c r="H64" i="1"/>
  <c r="I64" i="1" s="1"/>
  <c r="J64" i="1" s="1"/>
  <c r="G64" i="1"/>
  <c r="B64" i="1"/>
  <c r="B95" i="1" s="1"/>
  <c r="K95" i="1" s="1"/>
  <c r="H63" i="1"/>
  <c r="I63" i="1" s="1"/>
  <c r="F63" i="1"/>
  <c r="G63" i="1" s="1"/>
  <c r="B63" i="1"/>
  <c r="A63" i="1"/>
  <c r="A94" i="1" s="1"/>
  <c r="A125" i="1" s="1"/>
  <c r="A156" i="1" s="1"/>
  <c r="G53" i="1"/>
  <c r="F53" i="1"/>
  <c r="L51" i="1"/>
  <c r="J51" i="1"/>
  <c r="I51" i="1"/>
  <c r="D51" i="1"/>
  <c r="P51" i="1" s="1"/>
  <c r="D82" i="1" s="1"/>
  <c r="P82" i="1" s="1"/>
  <c r="D113" i="1" s="1"/>
  <c r="P113" i="1" s="1"/>
  <c r="D144" i="1" s="1"/>
  <c r="P144" i="1" s="1"/>
  <c r="D175" i="1" s="1"/>
  <c r="P175" i="1" s="1"/>
  <c r="B51" i="1"/>
  <c r="B82" i="1" s="1"/>
  <c r="A51" i="1"/>
  <c r="P50" i="1"/>
  <c r="D81" i="1" s="1"/>
  <c r="P81" i="1" s="1"/>
  <c r="D112" i="1" s="1"/>
  <c r="P112" i="1" s="1"/>
  <c r="D143" i="1" s="1"/>
  <c r="P143" i="1" s="1"/>
  <c r="D174" i="1" s="1"/>
  <c r="P174" i="1" s="1"/>
  <c r="L50" i="1"/>
  <c r="I50" i="1"/>
  <c r="J50" i="1" s="1"/>
  <c r="K50" i="1" s="1"/>
  <c r="D50" i="1"/>
  <c r="M50" i="1" s="1"/>
  <c r="C50" i="1"/>
  <c r="B50" i="1"/>
  <c r="B81" i="1" s="1"/>
  <c r="A50" i="1"/>
  <c r="A81" i="1" s="1"/>
  <c r="A112" i="1" s="1"/>
  <c r="A143" i="1" s="1"/>
  <c r="A174" i="1" s="1"/>
  <c r="L49" i="1"/>
  <c r="J49" i="1"/>
  <c r="K49" i="1" s="1"/>
  <c r="I49" i="1"/>
  <c r="D49" i="1"/>
  <c r="P49" i="1" s="1"/>
  <c r="D80" i="1" s="1"/>
  <c r="P80" i="1" s="1"/>
  <c r="D111" i="1" s="1"/>
  <c r="P111" i="1" s="1"/>
  <c r="D142" i="1" s="1"/>
  <c r="P142" i="1" s="1"/>
  <c r="D173" i="1" s="1"/>
  <c r="P173" i="1" s="1"/>
  <c r="B49" i="1"/>
  <c r="C49" i="1" s="1"/>
  <c r="A49" i="1"/>
  <c r="A80" i="1" s="1"/>
  <c r="A111" i="1" s="1"/>
  <c r="A142" i="1" s="1"/>
  <c r="A173" i="1" s="1"/>
  <c r="P48" i="1"/>
  <c r="D79" i="1" s="1"/>
  <c r="P79" i="1" s="1"/>
  <c r="D110" i="1" s="1"/>
  <c r="P110" i="1" s="1"/>
  <c r="D141" i="1" s="1"/>
  <c r="P141" i="1" s="1"/>
  <c r="D172" i="1" s="1"/>
  <c r="P172" i="1" s="1"/>
  <c r="L48" i="1"/>
  <c r="I48" i="1"/>
  <c r="J48" i="1" s="1"/>
  <c r="D48" i="1"/>
  <c r="B48" i="1"/>
  <c r="A48" i="1"/>
  <c r="A79" i="1" s="1"/>
  <c r="A110" i="1" s="1"/>
  <c r="A141" i="1" s="1"/>
  <c r="A172" i="1" s="1"/>
  <c r="L47" i="1"/>
  <c r="I47" i="1"/>
  <c r="J47" i="1" s="1"/>
  <c r="D47" i="1"/>
  <c r="P47" i="1" s="1"/>
  <c r="D78" i="1" s="1"/>
  <c r="P78" i="1" s="1"/>
  <c r="D109" i="1" s="1"/>
  <c r="P109" i="1" s="1"/>
  <c r="D140" i="1" s="1"/>
  <c r="P140" i="1" s="1"/>
  <c r="D171" i="1" s="1"/>
  <c r="P171" i="1" s="1"/>
  <c r="B47" i="1"/>
  <c r="C47" i="1" s="1"/>
  <c r="A47" i="1"/>
  <c r="A78" i="1" s="1"/>
  <c r="A109" i="1" s="1"/>
  <c r="A140" i="1" s="1"/>
  <c r="A171" i="1" s="1"/>
  <c r="P46" i="1"/>
  <c r="D77" i="1" s="1"/>
  <c r="P77" i="1" s="1"/>
  <c r="D108" i="1" s="1"/>
  <c r="P108" i="1" s="1"/>
  <c r="D139" i="1" s="1"/>
  <c r="P139" i="1" s="1"/>
  <c r="D170" i="1" s="1"/>
  <c r="P170" i="1" s="1"/>
  <c r="L46" i="1"/>
  <c r="I46" i="1"/>
  <c r="J46" i="1" s="1"/>
  <c r="K46" i="1" s="1"/>
  <c r="M46" i="1" s="1"/>
  <c r="D46" i="1"/>
  <c r="C46" i="1"/>
  <c r="B46" i="1"/>
  <c r="B77" i="1" s="1"/>
  <c r="A46" i="1"/>
  <c r="P45" i="1"/>
  <c r="D76" i="1" s="1"/>
  <c r="P76" i="1" s="1"/>
  <c r="D107" i="1" s="1"/>
  <c r="P107" i="1" s="1"/>
  <c r="D138" i="1" s="1"/>
  <c r="P138" i="1" s="1"/>
  <c r="D169" i="1" s="1"/>
  <c r="P169" i="1" s="1"/>
  <c r="L45" i="1"/>
  <c r="J45" i="1"/>
  <c r="I45" i="1"/>
  <c r="D45" i="1"/>
  <c r="B45" i="1"/>
  <c r="A45" i="1"/>
  <c r="A76" i="1" s="1"/>
  <c r="A107" i="1" s="1"/>
  <c r="A138" i="1" s="1"/>
  <c r="A169" i="1" s="1"/>
  <c r="P44" i="1"/>
  <c r="D75" i="1" s="1"/>
  <c r="P75" i="1" s="1"/>
  <c r="D106" i="1" s="1"/>
  <c r="P106" i="1" s="1"/>
  <c r="D137" i="1" s="1"/>
  <c r="P137" i="1" s="1"/>
  <c r="D168" i="1" s="1"/>
  <c r="P168" i="1" s="1"/>
  <c r="L44" i="1"/>
  <c r="I44" i="1"/>
  <c r="J44" i="1" s="1"/>
  <c r="K44" i="1" s="1"/>
  <c r="M44" i="1" s="1"/>
  <c r="D44" i="1"/>
  <c r="C44" i="1"/>
  <c r="B44" i="1"/>
  <c r="B75" i="1" s="1"/>
  <c r="A44" i="1"/>
  <c r="A75" i="1" s="1"/>
  <c r="A106" i="1" s="1"/>
  <c r="A137" i="1" s="1"/>
  <c r="A168" i="1" s="1"/>
  <c r="L43" i="1"/>
  <c r="J43" i="1"/>
  <c r="I43" i="1"/>
  <c r="D43" i="1"/>
  <c r="P43" i="1" s="1"/>
  <c r="D74" i="1" s="1"/>
  <c r="B43" i="1"/>
  <c r="K43" i="1" s="1"/>
  <c r="A43" i="1"/>
  <c r="P42" i="1"/>
  <c r="D73" i="1" s="1"/>
  <c r="P73" i="1" s="1"/>
  <c r="D104" i="1" s="1"/>
  <c r="P104" i="1" s="1"/>
  <c r="D135" i="1" s="1"/>
  <c r="P135" i="1" s="1"/>
  <c r="D166" i="1" s="1"/>
  <c r="P166" i="1" s="1"/>
  <c r="L42" i="1"/>
  <c r="I42" i="1"/>
  <c r="J42" i="1" s="1"/>
  <c r="K42" i="1" s="1"/>
  <c r="D42" i="1"/>
  <c r="M42" i="1" s="1"/>
  <c r="C42" i="1"/>
  <c r="B42" i="1"/>
  <c r="B73" i="1" s="1"/>
  <c r="A42" i="1"/>
  <c r="A73" i="1" s="1"/>
  <c r="A104" i="1" s="1"/>
  <c r="A135" i="1" s="1"/>
  <c r="A166" i="1" s="1"/>
  <c r="O41" i="1"/>
  <c r="M41" i="1"/>
  <c r="L41" i="1"/>
  <c r="I41" i="1"/>
  <c r="J41" i="1" s="1"/>
  <c r="K41" i="1" s="1"/>
  <c r="H41" i="1"/>
  <c r="P41" i="1" s="1"/>
  <c r="D72" i="1" s="1"/>
  <c r="P72" i="1" s="1"/>
  <c r="D103" i="1" s="1"/>
  <c r="P103" i="1" s="1"/>
  <c r="D134" i="1" s="1"/>
  <c r="A41" i="1"/>
  <c r="L40" i="1"/>
  <c r="I40" i="1"/>
  <c r="J40" i="1" s="1"/>
  <c r="K40" i="1" s="1"/>
  <c r="M40" i="1" s="1"/>
  <c r="O40" i="1" s="1"/>
  <c r="P40" i="1" s="1"/>
  <c r="D71" i="1" s="1"/>
  <c r="A40" i="1"/>
  <c r="A71" i="1" s="1"/>
  <c r="A102" i="1" s="1"/>
  <c r="A133" i="1" s="1"/>
  <c r="A164" i="1" s="1"/>
  <c r="L39" i="1"/>
  <c r="H39" i="1"/>
  <c r="A39" i="1"/>
  <c r="L38" i="1"/>
  <c r="I38" i="1"/>
  <c r="J38" i="1" s="1"/>
  <c r="K38" i="1" s="1"/>
  <c r="M38" i="1" s="1"/>
  <c r="O38" i="1" s="1"/>
  <c r="P38" i="1" s="1"/>
  <c r="D69" i="1" s="1"/>
  <c r="A38" i="1"/>
  <c r="A69" i="1" s="1"/>
  <c r="A100" i="1" s="1"/>
  <c r="A131" i="1" s="1"/>
  <c r="A162" i="1" s="1"/>
  <c r="I37" i="1"/>
  <c r="J37" i="1" s="1"/>
  <c r="K37" i="1" s="1"/>
  <c r="H37" i="1"/>
  <c r="A37" i="1"/>
  <c r="A68" i="1" s="1"/>
  <c r="A99" i="1" s="1"/>
  <c r="A130" i="1" s="1"/>
  <c r="A161" i="1" s="1"/>
  <c r="L36" i="1"/>
  <c r="K36" i="1"/>
  <c r="M36" i="1" s="1"/>
  <c r="O36" i="1" s="1"/>
  <c r="D17" i="3" s="1"/>
  <c r="I36" i="1"/>
  <c r="J36" i="1" s="1"/>
  <c r="H36" i="1"/>
  <c r="A36" i="1"/>
  <c r="M35" i="1"/>
  <c r="O35" i="1" s="1"/>
  <c r="D16" i="3" s="1"/>
  <c r="L35" i="1"/>
  <c r="I35" i="1"/>
  <c r="J35" i="1" s="1"/>
  <c r="K35" i="1" s="1"/>
  <c r="H35" i="1"/>
  <c r="A35" i="1"/>
  <c r="A66" i="1" s="1"/>
  <c r="A97" i="1" s="1"/>
  <c r="A128" i="1" s="1"/>
  <c r="A159" i="1" s="1"/>
  <c r="H34" i="1"/>
  <c r="A34" i="1"/>
  <c r="A65" i="1" s="1"/>
  <c r="A96" i="1" s="1"/>
  <c r="A127" i="1" s="1"/>
  <c r="A158" i="1" s="1"/>
  <c r="I33" i="1"/>
  <c r="H33" i="1"/>
  <c r="A33" i="1"/>
  <c r="A64" i="1" s="1"/>
  <c r="A95" i="1" s="1"/>
  <c r="A126" i="1" s="1"/>
  <c r="A157" i="1" s="1"/>
  <c r="L32" i="1"/>
  <c r="K32" i="1"/>
  <c r="I32" i="1"/>
  <c r="J32" i="1" s="1"/>
  <c r="H32" i="1"/>
  <c r="H53" i="1" s="1"/>
  <c r="A32" i="1"/>
  <c r="D19" i="3" l="1"/>
  <c r="P35" i="2"/>
  <c r="D66" i="2" s="1"/>
  <c r="E19" i="3"/>
  <c r="G19" i="3" s="1"/>
  <c r="G16" i="3"/>
  <c r="J32" i="2"/>
  <c r="M71" i="2"/>
  <c r="N71" i="2" s="1"/>
  <c r="K80" i="2"/>
  <c r="M80" i="2" s="1"/>
  <c r="C80" i="2"/>
  <c r="B111" i="2"/>
  <c r="B105" i="2"/>
  <c r="C74" i="2"/>
  <c r="K74" i="2"/>
  <c r="M74" i="2" s="1"/>
  <c r="M42" i="2"/>
  <c r="M39" i="2"/>
  <c r="E20" i="3" s="1"/>
  <c r="K48" i="2"/>
  <c r="M46" i="2"/>
  <c r="K47" i="2"/>
  <c r="M47" i="2" s="1"/>
  <c r="K134" i="2"/>
  <c r="B165" i="2"/>
  <c r="C134" i="2"/>
  <c r="M134" i="2"/>
  <c r="I33" i="2"/>
  <c r="J33" i="2" s="1"/>
  <c r="K33" i="2" s="1"/>
  <c r="I37" i="2"/>
  <c r="J37" i="2" s="1"/>
  <c r="K37" i="2" s="1"/>
  <c r="M37" i="2" s="1"/>
  <c r="O37" i="2" s="1"/>
  <c r="C42" i="2"/>
  <c r="P42" i="2"/>
  <c r="D73" i="2" s="1"/>
  <c r="P73" i="2" s="1"/>
  <c r="D104" i="2" s="1"/>
  <c r="P104" i="2" s="1"/>
  <c r="D135" i="2" s="1"/>
  <c r="P135" i="2" s="1"/>
  <c r="D166" i="2" s="1"/>
  <c r="P166" i="2" s="1"/>
  <c r="M48" i="2"/>
  <c r="C50" i="2"/>
  <c r="B126" i="2"/>
  <c r="C95" i="2"/>
  <c r="C67" i="2"/>
  <c r="I68" i="2"/>
  <c r="J68" i="2" s="1"/>
  <c r="C77" i="2"/>
  <c r="B113" i="2"/>
  <c r="C82" i="2"/>
  <c r="K82" i="2"/>
  <c r="M82" i="2" s="1"/>
  <c r="I34" i="2"/>
  <c r="J34" i="2" s="1"/>
  <c r="K34" i="2" s="1"/>
  <c r="M34" i="2" s="1"/>
  <c r="O34" i="2" s="1"/>
  <c r="M36" i="2"/>
  <c r="O36" i="2" s="1"/>
  <c r="K44" i="2"/>
  <c r="C48" i="2"/>
  <c r="C63" i="2"/>
  <c r="B128" i="2"/>
  <c r="C97" i="2"/>
  <c r="K97" i="2"/>
  <c r="M66" i="2"/>
  <c r="N66" i="2" s="1"/>
  <c r="K68" i="2"/>
  <c r="C69" i="2"/>
  <c r="K102" i="2"/>
  <c r="B133" i="2"/>
  <c r="C102" i="2"/>
  <c r="I72" i="2"/>
  <c r="J72" i="2" s="1"/>
  <c r="K72" i="2" s="1"/>
  <c r="C75" i="2"/>
  <c r="B78" i="2"/>
  <c r="B125" i="2"/>
  <c r="B130" i="2"/>
  <c r="C99" i="2"/>
  <c r="K99" i="2"/>
  <c r="L33" i="2"/>
  <c r="L53" i="2" s="1"/>
  <c r="L37" i="2"/>
  <c r="M49" i="2"/>
  <c r="K65" i="2"/>
  <c r="C66" i="2"/>
  <c r="K70" i="2"/>
  <c r="C71" i="2"/>
  <c r="B73" i="2"/>
  <c r="M76" i="2"/>
  <c r="C94" i="2"/>
  <c r="K95" i="2"/>
  <c r="K50" i="2"/>
  <c r="B138" i="2"/>
  <c r="C107" i="2"/>
  <c r="M107" i="2"/>
  <c r="K107" i="2"/>
  <c r="C81" i="2"/>
  <c r="H115" i="2"/>
  <c r="L94" i="2"/>
  <c r="B98" i="2"/>
  <c r="B132" i="2"/>
  <c r="C101" i="2"/>
  <c r="K101" i="2"/>
  <c r="K100" i="2"/>
  <c r="B131" i="2"/>
  <c r="C100" i="2"/>
  <c r="K42" i="2"/>
  <c r="M44" i="2"/>
  <c r="L34" i="2"/>
  <c r="P41" i="2"/>
  <c r="D72" i="2" s="1"/>
  <c r="P72" i="2" s="1"/>
  <c r="D103" i="2" s="1"/>
  <c r="C49" i="2"/>
  <c r="G63" i="2"/>
  <c r="B127" i="2"/>
  <c r="K96" i="2"/>
  <c r="K67" i="2"/>
  <c r="C76" i="2"/>
  <c r="B79" i="2"/>
  <c r="I94" i="2"/>
  <c r="L101" i="2"/>
  <c r="I101" i="2"/>
  <c r="J101" i="2" s="1"/>
  <c r="K106" i="2"/>
  <c r="M106" i="2" s="1"/>
  <c r="B137" i="2"/>
  <c r="C106" i="2"/>
  <c r="M33" i="2"/>
  <c r="O33" i="2" s="1"/>
  <c r="P33" i="2" s="1"/>
  <c r="D64" i="2" s="1"/>
  <c r="M50" i="2"/>
  <c r="H84" i="2"/>
  <c r="K64" i="2"/>
  <c r="C65" i="2"/>
  <c r="K69" i="2"/>
  <c r="M69" i="2" s="1"/>
  <c r="C103" i="2"/>
  <c r="M103" i="2"/>
  <c r="K103" i="2"/>
  <c r="M72" i="2"/>
  <c r="K75" i="2"/>
  <c r="M75" i="2" s="1"/>
  <c r="M77" i="2"/>
  <c r="C96" i="2"/>
  <c r="B112" i="2"/>
  <c r="M81" i="2"/>
  <c r="K108" i="2"/>
  <c r="M108" i="2" s="1"/>
  <c r="B139" i="2"/>
  <c r="C108" i="2"/>
  <c r="H146" i="2"/>
  <c r="L125" i="2"/>
  <c r="I125" i="2"/>
  <c r="J177" i="2"/>
  <c r="I177" i="2"/>
  <c r="L126" i="2"/>
  <c r="L165" i="2"/>
  <c r="L177" i="2" s="1"/>
  <c r="B162" i="1"/>
  <c r="C131" i="1"/>
  <c r="B106" i="1"/>
  <c r="C75" i="1"/>
  <c r="K75" i="1"/>
  <c r="M75" i="1"/>
  <c r="K158" i="1"/>
  <c r="C158" i="1"/>
  <c r="M105" i="1"/>
  <c r="K105" i="1"/>
  <c r="C105" i="1"/>
  <c r="B136" i="1"/>
  <c r="B112" i="1"/>
  <c r="C81" i="1"/>
  <c r="K81" i="1"/>
  <c r="M81" i="1" s="1"/>
  <c r="G84" i="1"/>
  <c r="J63" i="1"/>
  <c r="K103" i="1"/>
  <c r="C103" i="1"/>
  <c r="M103" i="1"/>
  <c r="B134" i="1"/>
  <c r="P36" i="1"/>
  <c r="D67" i="1" s="1"/>
  <c r="M43" i="1"/>
  <c r="I84" i="1"/>
  <c r="B76" i="1"/>
  <c r="K45" i="1"/>
  <c r="M45" i="1" s="1"/>
  <c r="C45" i="1"/>
  <c r="K77" i="1"/>
  <c r="M77" i="1" s="1"/>
  <c r="B108" i="1"/>
  <c r="C77" i="1"/>
  <c r="M32" i="1"/>
  <c r="L146" i="1"/>
  <c r="J177" i="1"/>
  <c r="J33" i="1"/>
  <c r="K33" i="1" s="1"/>
  <c r="K53" i="1" s="1"/>
  <c r="P35" i="1"/>
  <c r="D66" i="1" s="1"/>
  <c r="B104" i="1"/>
  <c r="C73" i="1"/>
  <c r="K73" i="1"/>
  <c r="M73" i="1" s="1"/>
  <c r="P74" i="1"/>
  <c r="D105" i="1" s="1"/>
  <c r="P105" i="1" s="1"/>
  <c r="D136" i="1" s="1"/>
  <c r="P136" i="1" s="1"/>
  <c r="D167" i="1" s="1"/>
  <c r="P167" i="1" s="1"/>
  <c r="O134" i="1"/>
  <c r="P134" i="1" s="1"/>
  <c r="D165" i="1" s="1"/>
  <c r="K48" i="1"/>
  <c r="M48" i="1" s="1"/>
  <c r="L96" i="1"/>
  <c r="I96" i="1"/>
  <c r="J96" i="1" s="1"/>
  <c r="I34" i="1"/>
  <c r="J34" i="1" s="1"/>
  <c r="K34" i="1" s="1"/>
  <c r="M34" i="1" s="1"/>
  <c r="O34" i="1" s="1"/>
  <c r="C48" i="1"/>
  <c r="C63" i="1"/>
  <c r="L63" i="1"/>
  <c r="L84" i="1" s="1"/>
  <c r="B129" i="1"/>
  <c r="C98" i="1"/>
  <c r="K69" i="1"/>
  <c r="C70" i="1"/>
  <c r="M72" i="1"/>
  <c r="C74" i="1"/>
  <c r="H84" i="1"/>
  <c r="B94" i="1"/>
  <c r="I132" i="1"/>
  <c r="L159" i="1"/>
  <c r="L177" i="1" s="1"/>
  <c r="I159" i="1"/>
  <c r="J159" i="1" s="1"/>
  <c r="K63" i="1"/>
  <c r="C127" i="1"/>
  <c r="L33" i="1"/>
  <c r="L53" i="1" s="1"/>
  <c r="L37" i="1"/>
  <c r="M37" i="1" s="1"/>
  <c r="O37" i="1" s="1"/>
  <c r="I39" i="1"/>
  <c r="J39" i="1" s="1"/>
  <c r="K39" i="1" s="1"/>
  <c r="M39" i="1" s="1"/>
  <c r="O39" i="1" s="1"/>
  <c r="C43" i="1"/>
  <c r="K47" i="1"/>
  <c r="M47" i="1" s="1"/>
  <c r="M49" i="1"/>
  <c r="C51" i="1"/>
  <c r="K66" i="1"/>
  <c r="C67" i="1"/>
  <c r="K71" i="1"/>
  <c r="C72" i="1"/>
  <c r="B80" i="1"/>
  <c r="H115" i="1"/>
  <c r="L94" i="1"/>
  <c r="K98" i="1"/>
  <c r="D53" i="1"/>
  <c r="J65" i="1"/>
  <c r="B128" i="1"/>
  <c r="C97" i="1"/>
  <c r="K97" i="1"/>
  <c r="L66" i="1"/>
  <c r="M69" i="1"/>
  <c r="N69" i="1" s="1"/>
  <c r="K82" i="1"/>
  <c r="M82" i="1" s="1"/>
  <c r="J94" i="1"/>
  <c r="B99" i="1"/>
  <c r="K100" i="1"/>
  <c r="B113" i="1"/>
  <c r="K127" i="1"/>
  <c r="L129" i="1"/>
  <c r="J129" i="1"/>
  <c r="B126" i="1"/>
  <c r="I146" i="1"/>
  <c r="C79" i="1"/>
  <c r="L132" i="1"/>
  <c r="J132" i="1"/>
  <c r="L34" i="1"/>
  <c r="K65" i="1"/>
  <c r="C66" i="1"/>
  <c r="M66" i="1"/>
  <c r="C100" i="1"/>
  <c r="M71" i="1"/>
  <c r="N71" i="1" s="1"/>
  <c r="B78" i="1"/>
  <c r="K79" i="1"/>
  <c r="C95" i="1"/>
  <c r="C64" i="1"/>
  <c r="C68" i="1"/>
  <c r="K96" i="1"/>
  <c r="C69" i="1"/>
  <c r="C102" i="1"/>
  <c r="B133" i="1"/>
  <c r="K102" i="1"/>
  <c r="K74" i="1"/>
  <c r="M74" i="1" s="1"/>
  <c r="B101" i="1"/>
  <c r="I177" i="1"/>
  <c r="B141" i="1"/>
  <c r="M110" i="1"/>
  <c r="K110" i="1"/>
  <c r="H177" i="1"/>
  <c r="K51" i="1"/>
  <c r="M51" i="1" s="1"/>
  <c r="N51" i="1" s="1"/>
  <c r="K64" i="1"/>
  <c r="C65" i="1"/>
  <c r="C71" i="1"/>
  <c r="M79" i="1"/>
  <c r="C110" i="1"/>
  <c r="H146" i="1"/>
  <c r="L98" i="1"/>
  <c r="L160" i="1"/>
  <c r="I101" i="1"/>
  <c r="J101" i="1" s="1"/>
  <c r="J125" i="1"/>
  <c r="I128" i="1"/>
  <c r="J128" i="1" s="1"/>
  <c r="I131" i="1"/>
  <c r="J131" i="1" s="1"/>
  <c r="K131" i="1" s="1"/>
  <c r="I134" i="1"/>
  <c r="J134" i="1" s="1"/>
  <c r="G146" i="1"/>
  <c r="N66" i="1" l="1"/>
  <c r="O66" i="1" s="1"/>
  <c r="N69" i="2"/>
  <c r="O69" i="2" s="1"/>
  <c r="P37" i="1"/>
  <c r="D68" i="1" s="1"/>
  <c r="D18" i="3"/>
  <c r="P39" i="1"/>
  <c r="D70" i="1" s="1"/>
  <c r="M70" i="1" s="1"/>
  <c r="D20" i="3"/>
  <c r="G20" i="3" s="1"/>
  <c r="P34" i="1"/>
  <c r="D65" i="1" s="1"/>
  <c r="D15" i="3"/>
  <c r="P37" i="2"/>
  <c r="D68" i="2" s="1"/>
  <c r="E18" i="3"/>
  <c r="G18" i="3" s="1"/>
  <c r="P39" i="2"/>
  <c r="D70" i="2" s="1"/>
  <c r="M70" i="2" s="1"/>
  <c r="P36" i="2"/>
  <c r="D67" i="2" s="1"/>
  <c r="E17" i="3"/>
  <c r="G17" i="3" s="1"/>
  <c r="P34" i="2"/>
  <c r="D65" i="2" s="1"/>
  <c r="E15" i="3"/>
  <c r="M65" i="2"/>
  <c r="M68" i="2"/>
  <c r="M67" i="2"/>
  <c r="K139" i="2"/>
  <c r="B170" i="2"/>
  <c r="C139" i="2"/>
  <c r="M139" i="2"/>
  <c r="I115" i="2"/>
  <c r="J94" i="2"/>
  <c r="B110" i="2"/>
  <c r="K79" i="2"/>
  <c r="M79" i="2" s="1"/>
  <c r="C79" i="2"/>
  <c r="G84" i="2"/>
  <c r="I63" i="2"/>
  <c r="I84" i="2" s="1"/>
  <c r="L115" i="2"/>
  <c r="C130" i="2"/>
  <c r="K130" i="2"/>
  <c r="B161" i="2"/>
  <c r="B162" i="2"/>
  <c r="C131" i="2"/>
  <c r="K131" i="2"/>
  <c r="B164" i="2"/>
  <c r="C133" i="2"/>
  <c r="K133" i="2"/>
  <c r="B159" i="2"/>
  <c r="C128" i="2"/>
  <c r="K128" i="2"/>
  <c r="K98" i="2"/>
  <c r="B129" i="2"/>
  <c r="C98" i="2"/>
  <c r="I146" i="2"/>
  <c r="J125" i="2"/>
  <c r="J146" i="2" s="1"/>
  <c r="B143" i="2"/>
  <c r="C112" i="2"/>
  <c r="M112" i="2"/>
  <c r="K112" i="2"/>
  <c r="B168" i="2"/>
  <c r="C137" i="2"/>
  <c r="M137" i="2"/>
  <c r="K137" i="2"/>
  <c r="P103" i="2"/>
  <c r="D134" i="2" s="1"/>
  <c r="O103" i="2"/>
  <c r="L63" i="2"/>
  <c r="L84" i="2" s="1"/>
  <c r="O71" i="2"/>
  <c r="P71" i="2" s="1"/>
  <c r="D102" i="2" s="1"/>
  <c r="C138" i="2"/>
  <c r="M138" i="2"/>
  <c r="K138" i="2"/>
  <c r="B169" i="2"/>
  <c r="B157" i="2"/>
  <c r="C126" i="2"/>
  <c r="K126" i="2"/>
  <c r="L146" i="2"/>
  <c r="B156" i="2"/>
  <c r="C125" i="2"/>
  <c r="K125" i="2"/>
  <c r="C105" i="2"/>
  <c r="K105" i="2"/>
  <c r="M105" i="2" s="1"/>
  <c r="B136" i="2"/>
  <c r="K132" i="2"/>
  <c r="B163" i="2"/>
  <c r="C132" i="2"/>
  <c r="B104" i="2"/>
  <c r="C73" i="2"/>
  <c r="M73" i="2"/>
  <c r="K73" i="2"/>
  <c r="B109" i="2"/>
  <c r="K78" i="2"/>
  <c r="C78" i="2"/>
  <c r="M78" i="2"/>
  <c r="M64" i="2"/>
  <c r="I53" i="2"/>
  <c r="M111" i="2"/>
  <c r="K111" i="2"/>
  <c r="B142" i="2"/>
  <c r="C111" i="2"/>
  <c r="K127" i="2"/>
  <c r="B158" i="2"/>
  <c r="C127" i="2"/>
  <c r="O66" i="2"/>
  <c r="C113" i="2"/>
  <c r="K113" i="2"/>
  <c r="M113" i="2" s="1"/>
  <c r="B144" i="2"/>
  <c r="C165" i="2"/>
  <c r="M165" i="2"/>
  <c r="K165" i="2"/>
  <c r="J53" i="2"/>
  <c r="K32" i="2"/>
  <c r="M68" i="1"/>
  <c r="M65" i="1"/>
  <c r="O165" i="1"/>
  <c r="P165" i="1" s="1"/>
  <c r="K113" i="1"/>
  <c r="M113" i="1" s="1"/>
  <c r="B144" i="1"/>
  <c r="C113" i="1"/>
  <c r="C106" i="1"/>
  <c r="B137" i="1"/>
  <c r="M106" i="1"/>
  <c r="K106" i="1"/>
  <c r="K101" i="1"/>
  <c r="B132" i="1"/>
  <c r="C101" i="1"/>
  <c r="K99" i="1"/>
  <c r="B130" i="1"/>
  <c r="C99" i="1"/>
  <c r="B164" i="1"/>
  <c r="C133" i="1"/>
  <c r="K133" i="1"/>
  <c r="J115" i="1"/>
  <c r="B159" i="1"/>
  <c r="K128" i="1"/>
  <c r="C128" i="1"/>
  <c r="C112" i="1"/>
  <c r="B143" i="1"/>
  <c r="K112" i="1"/>
  <c r="M112" i="1" s="1"/>
  <c r="K108" i="1"/>
  <c r="C108" i="1"/>
  <c r="B139" i="1"/>
  <c r="M108" i="1"/>
  <c r="B111" i="1"/>
  <c r="K80" i="1"/>
  <c r="M80" i="1" s="1"/>
  <c r="C80" i="1"/>
  <c r="C104" i="1"/>
  <c r="B135" i="1"/>
  <c r="K104" i="1"/>
  <c r="M104" i="1" s="1"/>
  <c r="B109" i="1"/>
  <c r="C78" i="1"/>
  <c r="M78" i="1"/>
  <c r="K78" i="1"/>
  <c r="C126" i="1"/>
  <c r="B157" i="1"/>
  <c r="K126" i="1"/>
  <c r="I115" i="1"/>
  <c r="M67" i="1"/>
  <c r="I53" i="1"/>
  <c r="J53" i="1"/>
  <c r="C162" i="1"/>
  <c r="K162" i="1"/>
  <c r="O71" i="1"/>
  <c r="P71" i="1" s="1"/>
  <c r="D102" i="1" s="1"/>
  <c r="M33" i="1"/>
  <c r="O33" i="1" s="1"/>
  <c r="P33" i="1" s="1"/>
  <c r="D64" i="1" s="1"/>
  <c r="B107" i="1"/>
  <c r="K76" i="1"/>
  <c r="M76" i="1" s="1"/>
  <c r="C76" i="1"/>
  <c r="K136" i="1"/>
  <c r="M136" i="1" s="1"/>
  <c r="B167" i="1"/>
  <c r="C136" i="1"/>
  <c r="K134" i="1"/>
  <c r="B165" i="1"/>
  <c r="M134" i="1"/>
  <c r="C134" i="1"/>
  <c r="K141" i="1"/>
  <c r="M141" i="1" s="1"/>
  <c r="C141" i="1"/>
  <c r="B172" i="1"/>
  <c r="J84" i="1"/>
  <c r="K84" i="1"/>
  <c r="J146" i="1"/>
  <c r="L115" i="1"/>
  <c r="B125" i="1"/>
  <c r="C94" i="1"/>
  <c r="K94" i="1"/>
  <c r="C129" i="1"/>
  <c r="K129" i="1"/>
  <c r="B160" i="1"/>
  <c r="P69" i="2" l="1"/>
  <c r="D100" i="2" s="1"/>
  <c r="M100" i="2" s="1"/>
  <c r="E31" i="3"/>
  <c r="D28" i="3"/>
  <c r="P66" i="1"/>
  <c r="D97" i="1" s="1"/>
  <c r="N68" i="2"/>
  <c r="O68" i="2" s="1"/>
  <c r="N70" i="1"/>
  <c r="O70" i="1" s="1"/>
  <c r="N70" i="2"/>
  <c r="O70" i="2" s="1"/>
  <c r="N65" i="1"/>
  <c r="O65" i="1" s="1"/>
  <c r="N68" i="1"/>
  <c r="O68" i="1" s="1"/>
  <c r="N65" i="2"/>
  <c r="O65" i="2" s="1"/>
  <c r="N64" i="2"/>
  <c r="O64" i="2" s="1"/>
  <c r="P64" i="2" s="1"/>
  <c r="D95" i="2" s="1"/>
  <c r="M95" i="2" s="1"/>
  <c r="N67" i="1"/>
  <c r="O67" i="1" s="1"/>
  <c r="D22" i="3"/>
  <c r="D4" i="3" s="1"/>
  <c r="N67" i="2"/>
  <c r="O67" i="2" s="1"/>
  <c r="O69" i="1"/>
  <c r="D31" i="3" s="1"/>
  <c r="G31" i="3" s="1"/>
  <c r="P66" i="2"/>
  <c r="D97" i="2" s="1"/>
  <c r="E28" i="3"/>
  <c r="G28" i="3" s="1"/>
  <c r="G15" i="3"/>
  <c r="G22" i="3" s="1"/>
  <c r="G23" i="3" s="1"/>
  <c r="G24" i="3" s="1"/>
  <c r="E22" i="3"/>
  <c r="E4" i="3" s="1"/>
  <c r="B174" i="2"/>
  <c r="C143" i="2"/>
  <c r="K143" i="2"/>
  <c r="M143" i="2" s="1"/>
  <c r="K163" i="2"/>
  <c r="C163" i="2"/>
  <c r="C157" i="2"/>
  <c r="K157" i="2"/>
  <c r="C164" i="2"/>
  <c r="K164" i="2"/>
  <c r="M169" i="2"/>
  <c r="K169" i="2"/>
  <c r="C169" i="2"/>
  <c r="M97" i="2"/>
  <c r="K156" i="2"/>
  <c r="C156" i="2"/>
  <c r="J115" i="2"/>
  <c r="K94" i="2"/>
  <c r="K109" i="2"/>
  <c r="B140" i="2"/>
  <c r="C109" i="2"/>
  <c r="M109" i="2"/>
  <c r="K136" i="2"/>
  <c r="M136" i="2" s="1"/>
  <c r="B167" i="2"/>
  <c r="C136" i="2"/>
  <c r="J63" i="2"/>
  <c r="C159" i="2"/>
  <c r="K159" i="2"/>
  <c r="C162" i="2"/>
  <c r="K162" i="2"/>
  <c r="K53" i="2"/>
  <c r="M32" i="2"/>
  <c r="P134" i="2"/>
  <c r="D165" i="2" s="1"/>
  <c r="O134" i="2"/>
  <c r="B141" i="2"/>
  <c r="C110" i="2"/>
  <c r="K110" i="2"/>
  <c r="M110" i="2" s="1"/>
  <c r="K158" i="2"/>
  <c r="C158" i="2"/>
  <c r="B135" i="2"/>
  <c r="C104" i="2"/>
  <c r="M104" i="2"/>
  <c r="K104" i="2"/>
  <c r="M102" i="2"/>
  <c r="C168" i="2"/>
  <c r="M168" i="2"/>
  <c r="K168" i="2"/>
  <c r="K144" i="2"/>
  <c r="M144" i="2" s="1"/>
  <c r="B175" i="2"/>
  <c r="C144" i="2"/>
  <c r="K129" i="2"/>
  <c r="B160" i="2"/>
  <c r="C129" i="2"/>
  <c r="K161" i="2"/>
  <c r="C161" i="2"/>
  <c r="C170" i="2"/>
  <c r="K170" i="2"/>
  <c r="M170" i="2" s="1"/>
  <c r="K142" i="2"/>
  <c r="M142" i="2" s="1"/>
  <c r="B173" i="2"/>
  <c r="C142" i="2"/>
  <c r="M64" i="1"/>
  <c r="M53" i="1"/>
  <c r="C159" i="1"/>
  <c r="K159" i="1"/>
  <c r="B168" i="1"/>
  <c r="C137" i="1"/>
  <c r="K137" i="1"/>
  <c r="M137" i="1" s="1"/>
  <c r="K167" i="1"/>
  <c r="C167" i="1"/>
  <c r="M167" i="1"/>
  <c r="M102" i="1"/>
  <c r="N53" i="1"/>
  <c r="O32" i="1"/>
  <c r="B166" i="1"/>
  <c r="C135" i="1"/>
  <c r="M135" i="1"/>
  <c r="K135" i="1"/>
  <c r="C160" i="1"/>
  <c r="K160" i="1"/>
  <c r="C130" i="1"/>
  <c r="B161" i="1"/>
  <c r="K130" i="1"/>
  <c r="K172" i="1"/>
  <c r="M172" i="1" s="1"/>
  <c r="C172" i="1"/>
  <c r="C109" i="1"/>
  <c r="B140" i="1"/>
  <c r="M109" i="1"/>
  <c r="K109" i="1"/>
  <c r="B174" i="1"/>
  <c r="C143" i="1"/>
  <c r="M143" i="1"/>
  <c r="K143" i="1"/>
  <c r="M97" i="1"/>
  <c r="K111" i="1"/>
  <c r="M111" i="1" s="1"/>
  <c r="C111" i="1"/>
  <c r="B142" i="1"/>
  <c r="C132" i="1"/>
  <c r="K132" i="1"/>
  <c r="B163" i="1"/>
  <c r="M144" i="1"/>
  <c r="K144" i="1"/>
  <c r="B175" i="1"/>
  <c r="C144" i="1"/>
  <c r="C107" i="1"/>
  <c r="B138" i="1"/>
  <c r="M107" i="1"/>
  <c r="K107" i="1"/>
  <c r="C164" i="1"/>
  <c r="K164" i="1"/>
  <c r="B156" i="1"/>
  <c r="K125" i="1"/>
  <c r="C125" i="1"/>
  <c r="K115" i="1"/>
  <c r="C165" i="1"/>
  <c r="M165" i="1"/>
  <c r="K165" i="1"/>
  <c r="C157" i="1"/>
  <c r="K157" i="1"/>
  <c r="K139" i="1"/>
  <c r="B170" i="1"/>
  <c r="C139" i="1"/>
  <c r="M139" i="1"/>
  <c r="P65" i="1" l="1"/>
  <c r="D96" i="1" s="1"/>
  <c r="M96" i="1" s="1"/>
  <c r="D27" i="3"/>
  <c r="E32" i="3"/>
  <c r="P70" i="2"/>
  <c r="D101" i="2" s="1"/>
  <c r="M101" i="2" s="1"/>
  <c r="D32" i="3"/>
  <c r="G32" i="3" s="1"/>
  <c r="P70" i="1"/>
  <c r="D101" i="1" s="1"/>
  <c r="M101" i="1" s="1"/>
  <c r="E29" i="3"/>
  <c r="P67" i="2"/>
  <c r="D98" i="2" s="1"/>
  <c r="M98" i="2" s="1"/>
  <c r="P68" i="2"/>
  <c r="D99" i="2" s="1"/>
  <c r="M99" i="2" s="1"/>
  <c r="E30" i="3"/>
  <c r="D29" i="3"/>
  <c r="P67" i="1"/>
  <c r="D98" i="1" s="1"/>
  <c r="M98" i="1" s="1"/>
  <c r="N95" i="2"/>
  <c r="O95" i="2" s="1"/>
  <c r="P95" i="2" s="1"/>
  <c r="D126" i="2" s="1"/>
  <c r="M126" i="2" s="1"/>
  <c r="P65" i="2"/>
  <c r="D96" i="2" s="1"/>
  <c r="M96" i="2" s="1"/>
  <c r="E27" i="3"/>
  <c r="P68" i="1"/>
  <c r="D99" i="1" s="1"/>
  <c r="M99" i="1" s="1"/>
  <c r="D30" i="3"/>
  <c r="N97" i="2"/>
  <c r="O97" i="2" s="1"/>
  <c r="N102" i="2"/>
  <c r="O102" i="2" s="1"/>
  <c r="P102" i="2" s="1"/>
  <c r="D133" i="2" s="1"/>
  <c r="M133" i="2" s="1"/>
  <c r="N102" i="1"/>
  <c r="O102" i="1" s="1"/>
  <c r="P102" i="1" s="1"/>
  <c r="D133" i="1" s="1"/>
  <c r="M133" i="1" s="1"/>
  <c r="O64" i="1"/>
  <c r="P64" i="1" s="1"/>
  <c r="D95" i="1" s="1"/>
  <c r="N64" i="1"/>
  <c r="N97" i="1"/>
  <c r="O97" i="1" s="1"/>
  <c r="N100" i="2"/>
  <c r="O100" i="2" s="1"/>
  <c r="P69" i="1"/>
  <c r="D100" i="1" s="1"/>
  <c r="M100" i="1" s="1"/>
  <c r="D34" i="3"/>
  <c r="D5" i="3" s="1"/>
  <c r="G4" i="3"/>
  <c r="E34" i="3"/>
  <c r="E5" i="3" s="1"/>
  <c r="G27" i="3"/>
  <c r="C173" i="2"/>
  <c r="M173" i="2"/>
  <c r="K173" i="2"/>
  <c r="K175" i="2"/>
  <c r="C175" i="2"/>
  <c r="M175" i="2"/>
  <c r="K167" i="2"/>
  <c r="M167" i="2" s="1"/>
  <c r="C167" i="2"/>
  <c r="C160" i="2"/>
  <c r="K160" i="2"/>
  <c r="M141" i="2"/>
  <c r="K141" i="2"/>
  <c r="B172" i="2"/>
  <c r="C141" i="2"/>
  <c r="K115" i="2"/>
  <c r="B166" i="2"/>
  <c r="C135" i="2"/>
  <c r="M135" i="2"/>
  <c r="K135" i="2"/>
  <c r="O165" i="2"/>
  <c r="P165" i="2" s="1"/>
  <c r="M53" i="2"/>
  <c r="B171" i="2"/>
  <c r="C140" i="2"/>
  <c r="K140" i="2"/>
  <c r="M140" i="2" s="1"/>
  <c r="J84" i="2"/>
  <c r="K63" i="2"/>
  <c r="K84" i="2" s="1"/>
  <c r="K174" i="2"/>
  <c r="M174" i="2" s="1"/>
  <c r="C174" i="2"/>
  <c r="M95" i="1"/>
  <c r="K156" i="1"/>
  <c r="C156" i="1"/>
  <c r="C168" i="1"/>
  <c r="M168" i="1"/>
  <c r="K168" i="1"/>
  <c r="K175" i="1"/>
  <c r="C175" i="1"/>
  <c r="M175" i="1"/>
  <c r="K142" i="1"/>
  <c r="B173" i="1"/>
  <c r="C142" i="1"/>
  <c r="M142" i="1"/>
  <c r="K174" i="1"/>
  <c r="M174" i="1" s="1"/>
  <c r="C174" i="1"/>
  <c r="K161" i="1"/>
  <c r="C161" i="1"/>
  <c r="C170" i="1"/>
  <c r="M170" i="1"/>
  <c r="K170" i="1"/>
  <c r="K166" i="1"/>
  <c r="M166" i="1" s="1"/>
  <c r="C166" i="1"/>
  <c r="K163" i="1"/>
  <c r="C163" i="1"/>
  <c r="B171" i="1"/>
  <c r="C140" i="1"/>
  <c r="K140" i="1"/>
  <c r="M140" i="1" s="1"/>
  <c r="O53" i="1"/>
  <c r="P32" i="1"/>
  <c r="C138" i="1"/>
  <c r="M138" i="1"/>
  <c r="K138" i="1"/>
  <c r="K146" i="1" s="1"/>
  <c r="B169" i="1"/>
  <c r="D41" i="3" l="1"/>
  <c r="P97" i="1"/>
  <c r="D128" i="1" s="1"/>
  <c r="M128" i="1" s="1"/>
  <c r="N126" i="2"/>
  <c r="O126" i="2" s="1"/>
  <c r="P126" i="2" s="1"/>
  <c r="D157" i="2" s="1"/>
  <c r="M157" i="2" s="1"/>
  <c r="N133" i="1"/>
  <c r="O133" i="1" s="1"/>
  <c r="P133" i="1" s="1"/>
  <c r="D164" i="1" s="1"/>
  <c r="M164" i="1" s="1"/>
  <c r="N133" i="2"/>
  <c r="O133" i="2" s="1"/>
  <c r="P133" i="2" s="1"/>
  <c r="D164" i="2" s="1"/>
  <c r="M164" i="2" s="1"/>
  <c r="P97" i="2"/>
  <c r="D128" i="2" s="1"/>
  <c r="M128" i="2" s="1"/>
  <c r="E41" i="3"/>
  <c r="G41" i="3" s="1"/>
  <c r="P100" i="2"/>
  <c r="D131" i="2" s="1"/>
  <c r="E44" i="3"/>
  <c r="N98" i="2"/>
  <c r="O98" i="2" s="1"/>
  <c r="O100" i="1"/>
  <c r="D44" i="3" s="1"/>
  <c r="G44" i="3" s="1"/>
  <c r="N100" i="1"/>
  <c r="N96" i="2"/>
  <c r="O96" i="2" s="1"/>
  <c r="O101" i="1"/>
  <c r="N101" i="1"/>
  <c r="N98" i="1"/>
  <c r="O98" i="1" s="1"/>
  <c r="N101" i="2"/>
  <c r="O101" i="2" s="1"/>
  <c r="G29" i="3"/>
  <c r="G34" i="3" s="1"/>
  <c r="G35" i="3" s="1"/>
  <c r="G36" i="3" s="1"/>
  <c r="N95" i="1"/>
  <c r="O95" i="1" s="1"/>
  <c r="P95" i="1" s="1"/>
  <c r="D126" i="1" s="1"/>
  <c r="M126" i="1" s="1"/>
  <c r="G30" i="3"/>
  <c r="O99" i="1"/>
  <c r="D43" i="3" s="1"/>
  <c r="N99" i="1"/>
  <c r="N99" i="2"/>
  <c r="O99" i="2" s="1"/>
  <c r="N96" i="1"/>
  <c r="O96" i="1" s="1"/>
  <c r="G5" i="3"/>
  <c r="H5" i="3" s="1"/>
  <c r="I5" i="3" s="1"/>
  <c r="H4" i="3"/>
  <c r="K172" i="2"/>
  <c r="M172" i="2" s="1"/>
  <c r="C172" i="2"/>
  <c r="K146" i="2"/>
  <c r="C171" i="2"/>
  <c r="M171" i="2"/>
  <c r="K171" i="2"/>
  <c r="N53" i="2"/>
  <c r="O32" i="2"/>
  <c r="M166" i="2"/>
  <c r="K166" i="2"/>
  <c r="C166" i="2"/>
  <c r="C173" i="1"/>
  <c r="K173" i="1"/>
  <c r="M173" i="1" s="1"/>
  <c r="C171" i="1"/>
  <c r="M171" i="1"/>
  <c r="K171" i="1"/>
  <c r="K177" i="1" s="1"/>
  <c r="M169" i="1"/>
  <c r="K169" i="1"/>
  <c r="C169" i="1"/>
  <c r="P53" i="1"/>
  <c r="D63" i="1"/>
  <c r="P96" i="1" l="1"/>
  <c r="D127" i="1" s="1"/>
  <c r="D40" i="3"/>
  <c r="P98" i="1"/>
  <c r="D129" i="1" s="1"/>
  <c r="D42" i="3"/>
  <c r="P99" i="2"/>
  <c r="D130" i="2" s="1"/>
  <c r="E43" i="3"/>
  <c r="G43" i="3" s="1"/>
  <c r="N164" i="2"/>
  <c r="O164" i="2" s="1"/>
  <c r="P164" i="2" s="1"/>
  <c r="N164" i="1"/>
  <c r="O164" i="1" s="1"/>
  <c r="P164" i="1" s="1"/>
  <c r="N157" i="2"/>
  <c r="O157" i="2" s="1"/>
  <c r="P157" i="2" s="1"/>
  <c r="N126" i="1"/>
  <c r="O126" i="1" s="1"/>
  <c r="P126" i="1" s="1"/>
  <c r="D157" i="1" s="1"/>
  <c r="M157" i="1" s="1"/>
  <c r="E42" i="3"/>
  <c r="G42" i="3" s="1"/>
  <c r="P98" i="2"/>
  <c r="D129" i="2" s="1"/>
  <c r="E40" i="3"/>
  <c r="P96" i="2"/>
  <c r="D127" i="2" s="1"/>
  <c r="P101" i="2"/>
  <c r="D132" i="2" s="1"/>
  <c r="E45" i="3"/>
  <c r="P100" i="1"/>
  <c r="D131" i="1" s="1"/>
  <c r="D45" i="3"/>
  <c r="P101" i="1"/>
  <c r="D132" i="1" s="1"/>
  <c r="P99" i="1"/>
  <c r="D130" i="1" s="1"/>
  <c r="M131" i="2"/>
  <c r="O128" i="1"/>
  <c r="N128" i="1"/>
  <c r="O128" i="2"/>
  <c r="N128" i="2"/>
  <c r="I4" i="3"/>
  <c r="O53" i="2"/>
  <c r="P32" i="2"/>
  <c r="K177" i="2"/>
  <c r="D84" i="1"/>
  <c r="M63" i="1"/>
  <c r="N63" i="1" s="1"/>
  <c r="N157" i="1" l="1"/>
  <c r="O157" i="1" s="1"/>
  <c r="P157" i="1" s="1"/>
  <c r="M132" i="1"/>
  <c r="M129" i="2"/>
  <c r="M131" i="1"/>
  <c r="G45" i="3"/>
  <c r="M130" i="2"/>
  <c r="M132" i="2"/>
  <c r="E54" i="3"/>
  <c r="P128" i="2"/>
  <c r="D159" i="2" s="1"/>
  <c r="D54" i="3"/>
  <c r="P128" i="1"/>
  <c r="D159" i="1" s="1"/>
  <c r="M127" i="2"/>
  <c r="M129" i="1"/>
  <c r="N131" i="2"/>
  <c r="O131" i="2" s="1"/>
  <c r="E47" i="3"/>
  <c r="E6" i="3" s="1"/>
  <c r="G6" i="3" s="1"/>
  <c r="H6" i="3" s="1"/>
  <c r="I6" i="3" s="1"/>
  <c r="D47" i="3"/>
  <c r="D6" i="3" s="1"/>
  <c r="G40" i="3"/>
  <c r="G47" i="3" s="1"/>
  <c r="G48" i="3" s="1"/>
  <c r="G49" i="3" s="1"/>
  <c r="M130" i="1"/>
  <c r="M127" i="1"/>
  <c r="D63" i="2"/>
  <c r="P53" i="2"/>
  <c r="M84" i="1"/>
  <c r="E57" i="3" l="1"/>
  <c r="P131" i="2"/>
  <c r="D162" i="2" s="1"/>
  <c r="M159" i="2"/>
  <c r="N131" i="1"/>
  <c r="O131" i="1" s="1"/>
  <c r="G54" i="3"/>
  <c r="O127" i="1"/>
  <c r="N127" i="1"/>
  <c r="N129" i="2"/>
  <c r="O129" i="2" s="1"/>
  <c r="N129" i="1"/>
  <c r="O129" i="1" s="1"/>
  <c r="N132" i="2"/>
  <c r="O132" i="2" s="1"/>
  <c r="O130" i="1"/>
  <c r="N130" i="1"/>
  <c r="N132" i="1"/>
  <c r="O132" i="1" s="1"/>
  <c r="N130" i="2"/>
  <c r="O130" i="2" s="1"/>
  <c r="N127" i="2"/>
  <c r="O127" i="2" s="1"/>
  <c r="M159" i="1"/>
  <c r="D84" i="2"/>
  <c r="M63" i="2"/>
  <c r="N63" i="2" s="1"/>
  <c r="N84" i="1"/>
  <c r="O63" i="1"/>
  <c r="E55" i="3" l="1"/>
  <c r="P129" i="2"/>
  <c r="D160" i="2" s="1"/>
  <c r="D58" i="3"/>
  <c r="P132" i="1"/>
  <c r="D163" i="1" s="1"/>
  <c r="E53" i="3"/>
  <c r="P127" i="2"/>
  <c r="D158" i="2" s="1"/>
  <c r="E58" i="3"/>
  <c r="G58" i="3" s="1"/>
  <c r="P132" i="2"/>
  <c r="D163" i="2" s="1"/>
  <c r="E56" i="3"/>
  <c r="P130" i="2"/>
  <c r="D161" i="2" s="1"/>
  <c r="D57" i="3"/>
  <c r="G57" i="3" s="1"/>
  <c r="P131" i="1"/>
  <c r="D162" i="1" s="1"/>
  <c r="D55" i="3"/>
  <c r="G55" i="3" s="1"/>
  <c r="P129" i="1"/>
  <c r="D160" i="1" s="1"/>
  <c r="N159" i="1"/>
  <c r="O159" i="1" s="1"/>
  <c r="D53" i="3"/>
  <c r="P127" i="1"/>
  <c r="D158" i="1" s="1"/>
  <c r="D56" i="3"/>
  <c r="P130" i="1"/>
  <c r="D161" i="1" s="1"/>
  <c r="N159" i="2"/>
  <c r="O159" i="2" s="1"/>
  <c r="M162" i="2"/>
  <c r="M84" i="2"/>
  <c r="O84" i="1"/>
  <c r="P63" i="1"/>
  <c r="E67" i="3" l="1"/>
  <c r="P159" i="2"/>
  <c r="D67" i="3"/>
  <c r="P159" i="1"/>
  <c r="N162" i="2"/>
  <c r="O162" i="2" s="1"/>
  <c r="M158" i="2"/>
  <c r="E60" i="3"/>
  <c r="E7" i="3" s="1"/>
  <c r="M160" i="1"/>
  <c r="M162" i="1"/>
  <c r="M163" i="1"/>
  <c r="M163" i="2"/>
  <c r="M161" i="1"/>
  <c r="M158" i="1"/>
  <c r="M161" i="2"/>
  <c r="M160" i="2"/>
  <c r="G53" i="3"/>
  <c r="G60" i="3" s="1"/>
  <c r="G61" i="3" s="1"/>
  <c r="G62" i="3" s="1"/>
  <c r="D60" i="3"/>
  <c r="D7" i="3" s="1"/>
  <c r="G56" i="3"/>
  <c r="O63" i="2"/>
  <c r="N84" i="2"/>
  <c r="D94" i="1"/>
  <c r="P84" i="1"/>
  <c r="E70" i="3" l="1"/>
  <c r="P162" i="2"/>
  <c r="N163" i="2"/>
  <c r="O163" i="2" s="1"/>
  <c r="N158" i="2"/>
  <c r="O158" i="2" s="1"/>
  <c r="N161" i="2"/>
  <c r="O161" i="2" s="1"/>
  <c r="N163" i="1"/>
  <c r="O163" i="1" s="1"/>
  <c r="N162" i="1"/>
  <c r="O162" i="1" s="1"/>
  <c r="N158" i="1"/>
  <c r="O158" i="1" s="1"/>
  <c r="N160" i="2"/>
  <c r="O160" i="2" s="1"/>
  <c r="N160" i="1"/>
  <c r="O160" i="1" s="1"/>
  <c r="N161" i="1"/>
  <c r="O161" i="1" s="1"/>
  <c r="G7" i="3"/>
  <c r="G67" i="3"/>
  <c r="O84" i="2"/>
  <c r="P63" i="2"/>
  <c r="D115" i="1"/>
  <c r="M94" i="1"/>
  <c r="N94" i="1" s="1"/>
  <c r="D71" i="3" l="1"/>
  <c r="P163" i="1"/>
  <c r="E71" i="3"/>
  <c r="G71" i="3" s="1"/>
  <c r="P163" i="2"/>
  <c r="D66" i="3"/>
  <c r="P158" i="1"/>
  <c r="E66" i="3"/>
  <c r="E73" i="3" s="1"/>
  <c r="E8" i="3" s="1"/>
  <c r="E9" i="3" s="1"/>
  <c r="P158" i="2"/>
  <c r="D68" i="3"/>
  <c r="P160" i="1"/>
  <c r="D70" i="3"/>
  <c r="G70" i="3" s="1"/>
  <c r="P162" i="1"/>
  <c r="E69" i="3"/>
  <c r="P161" i="2"/>
  <c r="D69" i="3"/>
  <c r="G69" i="3" s="1"/>
  <c r="P161" i="1"/>
  <c r="E68" i="3"/>
  <c r="P160" i="2"/>
  <c r="H7" i="3"/>
  <c r="D94" i="2"/>
  <c r="P84" i="2"/>
  <c r="M115" i="1"/>
  <c r="D73" i="3" l="1"/>
  <c r="D8" i="3" s="1"/>
  <c r="G66" i="3"/>
  <c r="I7" i="3"/>
  <c r="G68" i="3"/>
  <c r="D115" i="2"/>
  <c r="M94" i="2"/>
  <c r="N94" i="2" s="1"/>
  <c r="O94" i="1"/>
  <c r="N115" i="1"/>
  <c r="G73" i="3" l="1"/>
  <c r="G74" i="3" s="1"/>
  <c r="G75" i="3" s="1"/>
  <c r="D9" i="3"/>
  <c r="G8" i="3"/>
  <c r="M115" i="2"/>
  <c r="O115" i="1"/>
  <c r="P94" i="1"/>
  <c r="H8" i="3" l="1"/>
  <c r="G9" i="3"/>
  <c r="O94" i="2"/>
  <c r="N115" i="2"/>
  <c r="P115" i="1"/>
  <c r="D125" i="1"/>
  <c r="I8" i="3" l="1"/>
  <c r="I9" i="3" s="1"/>
  <c r="H9" i="3"/>
  <c r="O115" i="2"/>
  <c r="P94" i="2"/>
  <c r="D146" i="1"/>
  <c r="M125" i="1"/>
  <c r="N125" i="1" s="1"/>
  <c r="D125" i="2" l="1"/>
  <c r="P115" i="2"/>
  <c r="M146" i="1"/>
  <c r="D146" i="2" l="1"/>
  <c r="M125" i="2"/>
  <c r="N125" i="2" s="1"/>
  <c r="N146" i="1"/>
  <c r="O125" i="1"/>
  <c r="M146" i="2" l="1"/>
  <c r="O146" i="1"/>
  <c r="P125" i="1"/>
  <c r="O125" i="2" l="1"/>
  <c r="N146" i="2"/>
  <c r="P146" i="1"/>
  <c r="D156" i="1"/>
  <c r="O146" i="2" l="1"/>
  <c r="P125" i="2"/>
  <c r="D177" i="1"/>
  <c r="M156" i="1"/>
  <c r="N156" i="1" s="1"/>
  <c r="P146" i="2" l="1"/>
  <c r="D156" i="2"/>
  <c r="M177" i="1"/>
  <c r="D177" i="2" l="1"/>
  <c r="M156" i="2"/>
  <c r="N156" i="2" s="1"/>
  <c r="N177" i="1"/>
  <c r="O156" i="1"/>
  <c r="M177" i="2" l="1"/>
  <c r="O177" i="1"/>
  <c r="P156" i="1"/>
  <c r="P177" i="1" s="1"/>
  <c r="N177" i="2" l="1"/>
  <c r="O156" i="2"/>
  <c r="O177" i="2" l="1"/>
  <c r="P156" i="2"/>
  <c r="P177" i="2" s="1"/>
</calcChain>
</file>

<file path=xl/sharedStrings.xml><?xml version="1.0" encoding="utf-8"?>
<sst xmlns="http://schemas.openxmlformats.org/spreadsheetml/2006/main" count="366" uniqueCount="64">
  <si>
    <t>AIIP Schedule 8 Comparison</t>
  </si>
  <si>
    <t>DRAFT</t>
  </si>
  <si>
    <t>Milton Hydro Distribution Inc.</t>
  </si>
  <si>
    <t>TAXATION YEAR</t>
  </si>
  <si>
    <t>2018</t>
  </si>
  <si>
    <t>Is AIIP applicable in the current year?</t>
  </si>
  <si>
    <t>Yes</t>
  </si>
  <si>
    <t>&lt;If "No" is selected,  column G should be empty</t>
  </si>
  <si>
    <t>AIIP Adjustment Factor</t>
  </si>
  <si>
    <t>Asset Description</t>
  </si>
  <si>
    <t>CCA Class</t>
  </si>
  <si>
    <t>CCA Rate</t>
  </si>
  <si>
    <r>
      <t xml:space="preserve">Beginning UCC </t>
    </r>
    <r>
      <rPr>
        <b/>
        <sz val="8"/>
        <color rgb="FF0000FF"/>
        <rFont val="Arial"/>
        <family val="2"/>
      </rPr>
      <t>(Should agree to ending per PY T2)</t>
    </r>
  </si>
  <si>
    <t>Cost of acquisitions during the year</t>
  </si>
  <si>
    <t>Cost of acquisitions in that are (AIIP)</t>
  </si>
  <si>
    <t>Disposals - 
Lesser of Cost or Proceeds
(ENTER AS NEGATIVE)</t>
  </si>
  <si>
    <t>Proceeds of disposition available to reduce UCC of AIIP</t>
  </si>
  <si>
    <t>Net capital cost of additions of AIIP</t>
  </si>
  <si>
    <t>AIIP adjustment</t>
  </si>
  <si>
    <t xml:space="preserve">Adjustment for other property </t>
  </si>
  <si>
    <t>Adjusted UCC for CCA Purposes</t>
  </si>
  <si>
    <t>Max CCA (If negative amount it is recapture)</t>
  </si>
  <si>
    <t>CCA Claimed
(ENTER AS POSITIVE OR NEGATIVE IF RECAPTURE)</t>
  </si>
  <si>
    <t>Ending UCC</t>
  </si>
  <si>
    <t>Class 1</t>
  </si>
  <si>
    <t>Class 1b</t>
  </si>
  <si>
    <t>Class 8</t>
  </si>
  <si>
    <t>Class 10</t>
  </si>
  <si>
    <t>Class 12</t>
  </si>
  <si>
    <t>Class 45</t>
  </si>
  <si>
    <t>Class 47</t>
  </si>
  <si>
    <t>Class 50</t>
  </si>
  <si>
    <t>Class 95</t>
  </si>
  <si>
    <t>Class 14.1</t>
  </si>
  <si>
    <t>TOTAL:</t>
  </si>
  <si>
    <t>2019</t>
  </si>
  <si>
    <t xml:space="preserve">&lt;If "No" is selected make sure column G is empty </t>
  </si>
  <si>
    <t>2020</t>
  </si>
  <si>
    <t>2021</t>
  </si>
  <si>
    <t>2022</t>
  </si>
  <si>
    <t xml:space="preserve">KPMG has no liability or responsibility for any actions, damages, claims, liabilities, costs, expenses, or losses in any way arising out of or relating to us providing Milton Hydro Distribution Inc. with this tax provision working paper ("the model"), including and without limitation, arising out of or relating to any changes made to the model by the client or any decisions made by the client in reliance on the model unless KPMG has reviewed and approved the information produced by the model whenever it is used. </t>
  </si>
  <si>
    <t>Based on actual additions</t>
  </si>
  <si>
    <t>Summary</t>
  </si>
  <si>
    <t>Positive = benefit to MHDI</t>
  </si>
  <si>
    <t>(full revenue req't)</t>
  </si>
  <si>
    <t>With AIIP</t>
  </si>
  <si>
    <t>No AIIP</t>
  </si>
  <si>
    <t>Difference</t>
  </si>
  <si>
    <t>Tax Effected</t>
  </si>
  <si>
    <t>Grossed up</t>
  </si>
  <si>
    <r>
      <t>TEST YEAR</t>
    </r>
    <r>
      <rPr>
        <b/>
        <u/>
        <sz val="10"/>
        <rFont val="Arial"/>
        <family val="2"/>
      </rPr>
      <t xml:space="preserve"> WITH </t>
    </r>
    <r>
      <rPr>
        <b/>
        <sz val="10"/>
        <rFont val="Arial"/>
        <family val="2"/>
      </rPr>
      <t>AIIP</t>
    </r>
  </si>
  <si>
    <r>
      <t xml:space="preserve">TEST YEAR </t>
    </r>
    <r>
      <rPr>
        <b/>
        <u/>
        <sz val="10"/>
        <rFont val="Arial"/>
        <family val="2"/>
      </rPr>
      <t>NO</t>
    </r>
    <r>
      <rPr>
        <b/>
        <sz val="10"/>
        <rFont val="Arial"/>
        <family val="2"/>
      </rPr>
      <t xml:space="preserve"> AIIP</t>
    </r>
  </si>
  <si>
    <t>Tax Rate</t>
  </si>
  <si>
    <t>Grossed-up</t>
  </si>
  <si>
    <t xml:space="preserve">Schedule 8 - Capital Cost Allowance Supporting Schedule </t>
  </si>
  <si>
    <t>Instructions:</t>
  </si>
  <si>
    <t>The following schedule is used to support the calculations in tab "9) Sch 8 - CCA"</t>
  </si>
  <si>
    <r>
      <rPr>
        <b/>
        <sz val="9"/>
        <color theme="1"/>
        <rFont val="Arial"/>
        <family val="2"/>
      </rPr>
      <t>1)</t>
    </r>
    <r>
      <rPr>
        <sz val="9"/>
        <color theme="1"/>
        <rFont val="Arial"/>
        <family val="2"/>
      </rPr>
      <t xml:space="preserve"> If there is a missing CCA class on tab "9) Sch 8 - CCA",  input the class below with the requested information in the "light blue" cells. Once done, the CCA class will appear in the drop down menu on tab "9) Sch 8 - CCA".</t>
    </r>
  </si>
  <si>
    <r>
      <t xml:space="preserve">Half-Year Applicable 
</t>
    </r>
    <r>
      <rPr>
        <b/>
        <sz val="11"/>
        <color rgb="FF0000FF"/>
        <rFont val="Calibri"/>
        <family val="2"/>
        <scheme val="minor"/>
      </rPr>
      <t>(FOR REFERENCE ONLY)</t>
    </r>
  </si>
  <si>
    <r>
      <t>AIIP Applicable</t>
    </r>
    <r>
      <rPr>
        <b/>
        <sz val="11"/>
        <color rgb="FF0000FF"/>
        <rFont val="Calibri"/>
        <family val="2"/>
        <scheme val="minor"/>
      </rPr>
      <t xml:space="preserve"> (FOR REFERENCE ONLY)</t>
    </r>
  </si>
  <si>
    <t>Class 10.1</t>
  </si>
  <si>
    <t>Class 13</t>
  </si>
  <si>
    <t>N/A</t>
  </si>
  <si>
    <t>Class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</si>
</sst>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_(* #,##0_);_(* \(#,##0\);_(* &quot;-&quot;??_);_(@_)"/>
    <numFmt numFmtId="168" formatCode="[$-409]dd\-mmm\-yy;@"/>
    <numFmt numFmtId="169" formatCode="[$-409]mmmm\ d\,\ yyyy;@"/>
    <numFmt numFmtId="170" formatCode="yyyy\ &quot;- plan&quot;"/>
    <numFmt numFmtId="171" formatCode="_(&quot;$&quot;* #,##0_);_(&quot;$&quot;* \(#,##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0"/>
      <color theme="1"/>
      <name val="Arial"/>
      <family val="2"/>
    </font>
    <font>
      <b/>
      <sz val="10"/>
      <color rgb="FFFF0000"/>
      <name val="Arial"/>
      <family val="2"/>
    </font>
    <font>
      <b/>
      <sz val="10"/>
      <name val="Arial"/>
      <family val="2"/>
    </font>
    <font>
      <b/>
      <sz val="11"/>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b/>
      <sz val="10"/>
      <color rgb="FF0000FF"/>
      <name val="Arial"/>
      <family val="2"/>
    </font>
    <font>
      <sz val="10"/>
      <name val="Arial"/>
      <family val="2"/>
    </font>
    <font>
      <b/>
      <sz val="8"/>
      <color rgb="FF0000FF"/>
      <name val="Arial"/>
      <family val="2"/>
    </font>
    <font>
      <i/>
      <sz val="10"/>
      <color theme="1"/>
      <name val="Arial"/>
      <family val="2"/>
    </font>
    <font>
      <i/>
      <sz val="10"/>
      <color rgb="FF0070C0"/>
      <name val="Arial"/>
      <family val="2"/>
    </font>
    <font>
      <u/>
      <sz val="10"/>
      <color theme="1"/>
      <name val="Arial"/>
      <family val="2"/>
    </font>
    <font>
      <b/>
      <u/>
      <sz val="10"/>
      <name val="Arial"/>
      <family val="2"/>
    </font>
    <font>
      <i/>
      <sz val="10"/>
      <color rgb="FFFF0000"/>
      <name val="Arial"/>
      <family val="2"/>
    </font>
    <font>
      <b/>
      <sz val="11"/>
      <color rgb="FF0000FF"/>
      <name val="Calibri"/>
      <family val="2"/>
      <scheme val="minor"/>
    </font>
    <font>
      <sz val="10"/>
      <color rgb="FF0000FF"/>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FF5FF"/>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cellStyleXfs>
  <cellXfs count="117">
    <xf numFmtId="0" fontId="0" fillId="0" borderId="0" xfId="0"/>
    <xf numFmtId="0" fontId="3" fillId="2" borderId="0" xfId="0" applyFont="1" applyFill="1" applyAlignment="1">
      <alignment horizontal="left" vertical="top"/>
    </xf>
    <xf numFmtId="0" fontId="4" fillId="2" borderId="1" xfId="0" applyFont="1" applyFill="1" applyBorder="1" applyAlignment="1">
      <alignment vertical="top" wrapText="1"/>
    </xf>
    <xf numFmtId="167" fontId="5" fillId="2" borderId="1" xfId="1" applyNumberFormat="1" applyFont="1" applyFill="1" applyBorder="1" applyAlignment="1" applyProtection="1">
      <alignment vertical="top" wrapText="1"/>
    </xf>
    <xf numFmtId="10" fontId="4" fillId="2" borderId="1" xfId="2" applyNumberFormat="1" applyFont="1" applyFill="1" applyBorder="1" applyAlignment="1" applyProtection="1">
      <alignment vertical="top"/>
    </xf>
    <xf numFmtId="167" fontId="6" fillId="2" borderId="1" xfId="1" applyNumberFormat="1" applyFont="1" applyFill="1" applyBorder="1" applyAlignment="1" applyProtection="1">
      <alignment vertical="top"/>
    </xf>
    <xf numFmtId="167" fontId="6" fillId="2" borderId="1" xfId="1" applyNumberFormat="1" applyFont="1" applyFill="1" applyBorder="1" applyAlignment="1" applyProtection="1">
      <alignment vertical="top" wrapText="1"/>
    </xf>
    <xf numFmtId="167" fontId="5" fillId="2" borderId="1" xfId="1" applyNumberFormat="1" applyFont="1" applyFill="1" applyBorder="1" applyAlignment="1" applyProtection="1">
      <alignment horizontal="center" vertical="top" wrapText="1"/>
    </xf>
    <xf numFmtId="167" fontId="4" fillId="2" borderId="1" xfId="1" applyNumberFormat="1" applyFont="1" applyFill="1" applyBorder="1" applyAlignment="1" applyProtection="1">
      <alignment vertical="top"/>
    </xf>
    <xf numFmtId="167" fontId="5" fillId="2" borderId="2" xfId="1" applyNumberFormat="1" applyFont="1" applyFill="1" applyBorder="1" applyAlignment="1" applyProtection="1">
      <alignment vertical="top" wrapText="1"/>
    </xf>
    <xf numFmtId="0" fontId="7" fillId="2" borderId="0" xfId="0" applyFont="1" applyFill="1" applyAlignment="1">
      <alignment horizontal="left" vertical="top"/>
    </xf>
    <xf numFmtId="0" fontId="8" fillId="2" borderId="0" xfId="0" applyFont="1" applyFill="1" applyAlignment="1">
      <alignment horizontal="left" vertical="top" wrapText="1"/>
    </xf>
    <xf numFmtId="0" fontId="4" fillId="2" borderId="0" xfId="0" applyFont="1" applyFill="1" applyAlignment="1">
      <alignment vertical="top"/>
    </xf>
    <xf numFmtId="10" fontId="4" fillId="2" borderId="0" xfId="2" applyNumberFormat="1" applyFont="1" applyFill="1" applyBorder="1" applyAlignment="1" applyProtection="1">
      <alignment vertical="top"/>
    </xf>
    <xf numFmtId="167" fontId="5" fillId="2" borderId="0" xfId="1" applyNumberFormat="1" applyFont="1" applyFill="1" applyBorder="1" applyAlignment="1" applyProtection="1">
      <alignment vertical="top" wrapText="1"/>
    </xf>
    <xf numFmtId="167" fontId="5" fillId="2" borderId="0" xfId="1" applyNumberFormat="1" applyFont="1" applyFill="1" applyBorder="1" applyAlignment="1" applyProtection="1">
      <alignment horizontal="center" vertical="top" wrapText="1"/>
    </xf>
    <xf numFmtId="167" fontId="4" fillId="2" borderId="0" xfId="1" applyNumberFormat="1" applyFont="1" applyFill="1" applyBorder="1" applyAlignment="1" applyProtection="1">
      <alignment vertical="top"/>
    </xf>
    <xf numFmtId="167" fontId="5" fillId="2" borderId="3" xfId="1" applyNumberFormat="1" applyFont="1" applyFill="1" applyBorder="1" applyAlignment="1" applyProtection="1">
      <alignment vertical="top" wrapText="1"/>
    </xf>
    <xf numFmtId="168" fontId="7" fillId="2" borderId="0" xfId="0" applyNumberFormat="1" applyFont="1" applyFill="1" applyAlignment="1">
      <alignment horizontal="left" vertical="top" wrapText="1"/>
    </xf>
    <xf numFmtId="169" fontId="8" fillId="2" borderId="0" xfId="0" applyNumberFormat="1" applyFont="1" applyFill="1" applyAlignment="1">
      <alignment horizontal="left" vertical="top" wrapText="1"/>
    </xf>
    <xf numFmtId="10" fontId="9" fillId="2" borderId="0" xfId="2" applyNumberFormat="1" applyFont="1" applyFill="1" applyBorder="1" applyAlignment="1" applyProtection="1">
      <alignment horizontal="center" vertical="top"/>
    </xf>
    <xf numFmtId="0" fontId="10" fillId="2" borderId="0" xfId="0" applyFont="1" applyFill="1" applyAlignment="1">
      <alignment horizontal="left" vertical="top"/>
    </xf>
    <xf numFmtId="0" fontId="7" fillId="2" borderId="0" xfId="0" applyFont="1" applyFill="1" applyAlignment="1">
      <alignment horizontal="right" vertical="top"/>
    </xf>
    <xf numFmtId="0" fontId="8" fillId="2" borderId="0" xfId="0" applyFont="1" applyFill="1" applyAlignment="1">
      <alignment horizontal="left" vertical="top"/>
    </xf>
    <xf numFmtId="167" fontId="4" fillId="2" borderId="0" xfId="1" applyNumberFormat="1" applyFont="1" applyFill="1" applyBorder="1" applyAlignment="1" applyProtection="1">
      <alignment vertical="top" wrapText="1"/>
    </xf>
    <xf numFmtId="0" fontId="4" fillId="2" borderId="3" xfId="0" applyFont="1" applyFill="1" applyBorder="1" applyAlignment="1">
      <alignment vertical="top"/>
    </xf>
    <xf numFmtId="0" fontId="11" fillId="2" borderId="0" xfId="0" applyFont="1" applyFill="1" applyAlignment="1">
      <alignment horizontal="left" vertical="top"/>
    </xf>
    <xf numFmtId="168" fontId="7" fillId="2" borderId="4" xfId="0" applyNumberFormat="1" applyFont="1" applyFill="1" applyBorder="1" applyAlignment="1">
      <alignment horizontal="left" vertical="top" wrapText="1"/>
    </xf>
    <xf numFmtId="169" fontId="8" fillId="2" borderId="4" xfId="0" applyNumberFormat="1" applyFont="1" applyFill="1" applyBorder="1" applyAlignment="1">
      <alignment horizontal="left" vertical="top" wrapText="1"/>
    </xf>
    <xf numFmtId="0" fontId="4" fillId="2" borderId="4" xfId="0" applyFont="1" applyFill="1" applyBorder="1" applyAlignment="1">
      <alignment vertical="top"/>
    </xf>
    <xf numFmtId="10" fontId="9" fillId="2" borderId="4" xfId="2" applyNumberFormat="1" applyFont="1" applyFill="1" applyBorder="1" applyAlignment="1" applyProtection="1">
      <alignment horizontal="center" vertical="top"/>
    </xf>
    <xf numFmtId="167" fontId="5" fillId="2" borderId="4" xfId="1" applyNumberFormat="1" applyFont="1" applyFill="1" applyBorder="1" applyAlignment="1" applyProtection="1">
      <alignment vertical="top" wrapText="1"/>
    </xf>
    <xf numFmtId="167" fontId="5" fillId="2" borderId="4" xfId="1" applyNumberFormat="1" applyFont="1" applyFill="1" applyBorder="1" applyAlignment="1" applyProtection="1">
      <alignment horizontal="center" vertical="top" wrapText="1"/>
    </xf>
    <xf numFmtId="167" fontId="5" fillId="2" borderId="5" xfId="1" applyNumberFormat="1" applyFont="1" applyFill="1" applyBorder="1" applyAlignment="1" applyProtection="1">
      <alignment vertical="top" wrapText="1"/>
    </xf>
    <xf numFmtId="168" fontId="7" fillId="0" borderId="0" xfId="0" applyNumberFormat="1" applyFont="1" applyAlignment="1" applyProtection="1">
      <alignment horizontal="left" vertical="top" wrapText="1"/>
      <protection locked="0"/>
    </xf>
    <xf numFmtId="169" fontId="8" fillId="0" borderId="0" xfId="0" applyNumberFormat="1" applyFont="1" applyAlignment="1" applyProtection="1">
      <alignment horizontal="left" vertical="top" wrapText="1"/>
      <protection locked="0"/>
    </xf>
    <xf numFmtId="0" fontId="4" fillId="0" borderId="0" xfId="0" applyFont="1" applyAlignment="1" applyProtection="1">
      <alignment vertical="top"/>
      <protection locked="0"/>
    </xf>
    <xf numFmtId="10" fontId="9" fillId="0" borderId="0" xfId="2" applyNumberFormat="1" applyFont="1" applyFill="1" applyBorder="1" applyAlignment="1" applyProtection="1">
      <alignment horizontal="center" vertical="top"/>
      <protection locked="0"/>
    </xf>
    <xf numFmtId="167" fontId="5" fillId="0" borderId="0" xfId="1" applyNumberFormat="1" applyFont="1" applyFill="1" applyBorder="1" applyAlignment="1" applyProtection="1">
      <alignment vertical="top" wrapText="1"/>
      <protection locked="0"/>
    </xf>
    <xf numFmtId="167" fontId="5" fillId="0" borderId="0" xfId="1" applyNumberFormat="1" applyFont="1" applyFill="1" applyBorder="1" applyAlignment="1" applyProtection="1">
      <alignment horizontal="center" vertical="top" wrapText="1"/>
      <protection locked="0"/>
    </xf>
    <xf numFmtId="167" fontId="5" fillId="0" borderId="3" xfId="1" applyNumberFormat="1" applyFont="1" applyFill="1" applyBorder="1" applyAlignment="1" applyProtection="1">
      <alignment vertical="top" wrapText="1"/>
      <protection locked="0"/>
    </xf>
    <xf numFmtId="170" fontId="12" fillId="0" borderId="8" xfId="3" quotePrefix="1" applyNumberFormat="1" applyFont="1" applyFill="1" applyBorder="1" applyAlignment="1" applyProtection="1">
      <alignment horizontal="center" vertical="center" wrapText="1"/>
    </xf>
    <xf numFmtId="0" fontId="12" fillId="0" borderId="8" xfId="0" applyFont="1" applyBorder="1" applyAlignment="1" applyProtection="1">
      <alignment horizontal="center" vertical="center"/>
      <protection locked="0"/>
    </xf>
    <xf numFmtId="0" fontId="12" fillId="0" borderId="0" xfId="0" applyFont="1" applyAlignment="1">
      <alignment vertical="top"/>
    </xf>
    <xf numFmtId="9" fontId="12" fillId="0" borderId="8" xfId="2" applyFont="1" applyFill="1" applyBorder="1" applyAlignment="1" applyProtection="1">
      <alignment horizontal="center" vertical="center" wrapText="1"/>
      <protection locked="0"/>
    </xf>
    <xf numFmtId="167" fontId="5" fillId="0" borderId="0" xfId="1" applyNumberFormat="1" applyFont="1" applyFill="1" applyBorder="1" applyAlignment="1" applyProtection="1">
      <alignment horizontal="right" vertical="top"/>
      <protection locked="0"/>
    </xf>
    <xf numFmtId="9" fontId="9" fillId="0" borderId="0" xfId="2" applyFont="1" applyFill="1" applyBorder="1" applyAlignment="1" applyProtection="1">
      <alignment vertical="top" wrapText="1"/>
      <protection locked="0"/>
    </xf>
    <xf numFmtId="0" fontId="12" fillId="2"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3" borderId="9" xfId="0" applyFont="1" applyFill="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0" fillId="2" borderId="0" xfId="0" applyFill="1" applyProtection="1">
      <protection locked="0"/>
    </xf>
    <xf numFmtId="167" fontId="0" fillId="2" borderId="0" xfId="1" applyNumberFormat="1" applyFont="1" applyFill="1" applyProtection="1">
      <protection locked="0"/>
    </xf>
    <xf numFmtId="167" fontId="0" fillId="0" borderId="0" xfId="1" applyNumberFormat="1" applyFont="1" applyProtection="1">
      <protection locked="0"/>
    </xf>
    <xf numFmtId="167" fontId="0" fillId="3" borderId="0" xfId="1" applyNumberFormat="1" applyFont="1" applyFill="1" applyProtection="1">
      <protection locked="0"/>
    </xf>
    <xf numFmtId="167" fontId="0" fillId="3" borderId="0" xfId="1" applyNumberFormat="1" applyFont="1" applyFill="1" applyAlignment="1" applyProtection="1">
      <alignment horizontal="center"/>
      <protection locked="0"/>
    </xf>
    <xf numFmtId="0" fontId="0" fillId="0" borderId="0" xfId="0" applyProtection="1">
      <protection locked="0"/>
    </xf>
    <xf numFmtId="0" fontId="0" fillId="0" borderId="3" xfId="0" applyBorder="1" applyProtection="1">
      <protection locked="0"/>
    </xf>
    <xf numFmtId="167" fontId="13" fillId="2" borderId="11" xfId="1" applyNumberFormat="1" applyFont="1" applyFill="1" applyBorder="1" applyAlignment="1" applyProtection="1">
      <alignment vertical="top" wrapText="1"/>
    </xf>
    <xf numFmtId="10" fontId="13" fillId="2" borderId="11" xfId="2" applyNumberFormat="1" applyFont="1" applyFill="1" applyBorder="1" applyAlignment="1" applyProtection="1">
      <alignment horizontal="center" vertical="top" wrapText="1"/>
    </xf>
    <xf numFmtId="167" fontId="13" fillId="0" borderId="11" xfId="1" applyNumberFormat="1" applyFont="1" applyFill="1" applyBorder="1" applyAlignment="1" applyProtection="1">
      <alignment vertical="top" wrapText="1"/>
      <protection locked="0"/>
    </xf>
    <xf numFmtId="167" fontId="13" fillId="3" borderId="11" xfId="1" applyNumberFormat="1" applyFont="1" applyFill="1" applyBorder="1" applyAlignment="1" applyProtection="1">
      <alignment vertical="top" wrapText="1"/>
    </xf>
    <xf numFmtId="167" fontId="13" fillId="3" borderId="11" xfId="1" applyNumberFormat="1" applyFont="1" applyFill="1" applyBorder="1" applyAlignment="1" applyProtection="1">
      <alignment horizontal="center" vertical="top" wrapText="1"/>
    </xf>
    <xf numFmtId="0" fontId="0" fillId="3" borderId="12" xfId="0" applyFill="1" applyBorder="1"/>
    <xf numFmtId="0" fontId="2" fillId="3" borderId="12" xfId="0" applyFont="1" applyFill="1" applyBorder="1" applyAlignment="1">
      <alignment horizontal="right"/>
    </xf>
    <xf numFmtId="167" fontId="0" fillId="3" borderId="12" xfId="1" applyNumberFormat="1" applyFont="1" applyFill="1" applyBorder="1" applyProtection="1"/>
    <xf numFmtId="167" fontId="0" fillId="0" borderId="12" xfId="1" applyNumberFormat="1" applyFont="1" applyBorder="1" applyProtection="1"/>
    <xf numFmtId="0" fontId="0" fillId="0" borderId="0" xfId="0" applyAlignment="1" applyProtection="1">
      <alignment horizontal="center"/>
      <protection locked="0"/>
    </xf>
    <xf numFmtId="0" fontId="0" fillId="3" borderId="0" xfId="0" applyFill="1" applyProtection="1">
      <protection locked="0"/>
    </xf>
    <xf numFmtId="0" fontId="0" fillId="3" borderId="0" xfId="0" applyFill="1" applyAlignment="1" applyProtection="1">
      <alignment horizontal="center"/>
      <protection locked="0"/>
    </xf>
    <xf numFmtId="0" fontId="4" fillId="0" borderId="0" xfId="0" applyFont="1"/>
    <xf numFmtId="0" fontId="4" fillId="0" borderId="13" xfId="0" applyFont="1" applyBorder="1"/>
    <xf numFmtId="0" fontId="4" fillId="0" borderId="14" xfId="0" applyFont="1" applyBorder="1"/>
    <xf numFmtId="0" fontId="16" fillId="0" borderId="14" xfId="0" applyFont="1" applyBorder="1"/>
    <xf numFmtId="0" fontId="4" fillId="0" borderId="15" xfId="0" applyFont="1" applyBorder="1"/>
    <xf numFmtId="0" fontId="4" fillId="0" borderId="16" xfId="0" applyFont="1" applyBorder="1"/>
    <xf numFmtId="0" fontId="17" fillId="0" borderId="0" xfId="0" applyFont="1" applyAlignment="1">
      <alignment horizontal="center"/>
    </xf>
    <xf numFmtId="0" fontId="4" fillId="0" borderId="17" xfId="0" applyFont="1" applyBorder="1"/>
    <xf numFmtId="167" fontId="4" fillId="0" borderId="0" xfId="1" applyNumberFormat="1" applyFont="1" applyBorder="1"/>
    <xf numFmtId="167" fontId="4" fillId="0" borderId="18" xfId="1" applyNumberFormat="1" applyFont="1" applyBorder="1"/>
    <xf numFmtId="0" fontId="4" fillId="0" borderId="18" xfId="0" applyFont="1" applyBorder="1"/>
    <xf numFmtId="0" fontId="4" fillId="0" borderId="19" xfId="0" applyFont="1" applyBorder="1"/>
    <xf numFmtId="0" fontId="4" fillId="0" borderId="4" xfId="0" applyFont="1" applyBorder="1"/>
    <xf numFmtId="0" fontId="4" fillId="0" borderId="20" xfId="0" applyFont="1" applyBorder="1"/>
    <xf numFmtId="0" fontId="6" fillId="0" borderId="0" xfId="0" applyFont="1" applyAlignment="1">
      <alignment horizontal="center" wrapText="1"/>
    </xf>
    <xf numFmtId="0" fontId="6" fillId="0" borderId="0" xfId="0" applyFont="1" applyAlignment="1">
      <alignment horizontal="center"/>
    </xf>
    <xf numFmtId="0" fontId="4" fillId="4" borderId="0" xfId="0" applyFont="1" applyFill="1" applyAlignment="1">
      <alignment horizontal="center"/>
    </xf>
    <xf numFmtId="171" fontId="4" fillId="0" borderId="0" xfId="0" applyNumberFormat="1" applyFont="1"/>
    <xf numFmtId="171" fontId="4" fillId="0" borderId="12" xfId="0" applyNumberFormat="1" applyFont="1" applyBorder="1"/>
    <xf numFmtId="0" fontId="6" fillId="0" borderId="12" xfId="0" applyFont="1" applyBorder="1"/>
    <xf numFmtId="171" fontId="6" fillId="0" borderId="12" xfId="0" applyNumberFormat="1" applyFont="1" applyBorder="1"/>
    <xf numFmtId="0" fontId="6" fillId="0" borderId="0" xfId="0" applyFont="1"/>
    <xf numFmtId="165" fontId="6" fillId="0" borderId="0" xfId="0" applyNumberFormat="1" applyFont="1"/>
    <xf numFmtId="0" fontId="19" fillId="0" borderId="0" xfId="0" applyFont="1"/>
    <xf numFmtId="0" fontId="4" fillId="2" borderId="1" xfId="0" applyFont="1" applyFill="1" applyBorder="1" applyAlignment="1">
      <alignment vertical="top"/>
    </xf>
    <xf numFmtId="10" fontId="8" fillId="2" borderId="1" xfId="2" applyNumberFormat="1" applyFont="1" applyFill="1" applyBorder="1" applyAlignment="1" applyProtection="1">
      <alignment vertical="top"/>
    </xf>
    <xf numFmtId="169" fontId="8" fillId="2" borderId="0" xfId="0" applyNumberFormat="1" applyFont="1" applyFill="1" applyAlignment="1">
      <alignment horizontal="left" vertical="top"/>
    </xf>
    <xf numFmtId="0" fontId="4" fillId="0" borderId="0" xfId="0" applyFont="1" applyAlignment="1">
      <alignment vertical="top"/>
    </xf>
    <xf numFmtId="169" fontId="8" fillId="2" borderId="4" xfId="0" applyNumberFormat="1" applyFont="1" applyFill="1" applyBorder="1" applyAlignment="1">
      <alignment horizontal="left" vertical="top"/>
    </xf>
    <xf numFmtId="0" fontId="7" fillId="2" borderId="4" xfId="0" applyFont="1" applyFill="1" applyBorder="1" applyAlignment="1">
      <alignment horizontal="right" vertical="top"/>
    </xf>
    <xf numFmtId="169" fontId="8" fillId="0" borderId="0" xfId="0" applyNumberFormat="1" applyFont="1" applyAlignment="1" applyProtection="1">
      <alignment horizontal="left" vertical="top"/>
      <protection locked="0"/>
    </xf>
    <xf numFmtId="0" fontId="7" fillId="0" borderId="0" xfId="0" applyFont="1" applyAlignment="1" applyProtection="1">
      <alignment horizontal="right" vertical="top"/>
      <protection locked="0"/>
    </xf>
    <xf numFmtId="0" fontId="2" fillId="0" borderId="9" xfId="0" applyFont="1" applyBorder="1" applyAlignment="1">
      <alignment horizontal="center" wrapText="1"/>
    </xf>
    <xf numFmtId="0" fontId="2" fillId="0" borderId="0" xfId="0" applyFont="1" applyAlignment="1">
      <alignment horizontal="center" wrapText="1"/>
    </xf>
    <xf numFmtId="10" fontId="0" fillId="0" borderId="0" xfId="2" applyNumberFormat="1" applyFont="1" applyAlignment="1" applyProtection="1">
      <alignment horizontal="center" wrapText="1"/>
    </xf>
    <xf numFmtId="0" fontId="0" fillId="0" borderId="0" xfId="0" applyAlignment="1">
      <alignment horizontal="center" wrapText="1"/>
    </xf>
    <xf numFmtId="167" fontId="12" fillId="5" borderId="11" xfId="1" applyNumberFormat="1" applyFont="1" applyFill="1" applyBorder="1" applyAlignment="1" applyProtection="1">
      <alignment horizontal="center" vertical="top"/>
      <protection locked="0"/>
    </xf>
    <xf numFmtId="10" fontId="21" fillId="5" borderId="11" xfId="2" applyNumberFormat="1" applyFont="1" applyFill="1" applyBorder="1" applyAlignment="1" applyProtection="1">
      <alignment horizontal="center" vertical="top"/>
      <protection locked="0"/>
    </xf>
    <xf numFmtId="167" fontId="21" fillId="5" borderId="11" xfId="1" applyNumberFormat="1" applyFont="1" applyFill="1" applyBorder="1" applyAlignment="1" applyProtection="1">
      <alignment horizontal="center" vertical="top"/>
      <protection locked="0"/>
    </xf>
    <xf numFmtId="0" fontId="20" fillId="0" borderId="0" xfId="0" applyFont="1"/>
    <xf numFmtId="0" fontId="0" fillId="0" borderId="0" xfId="0" applyAlignment="1" applyProtection="1">
      <alignment horizont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5" fillId="0" borderId="0" xfId="0" applyFont="1" applyAlignment="1">
      <alignment horizontal="left" vertical="top" wrapText="1"/>
    </xf>
  </cellXfs>
  <cellStyles count="4">
    <cellStyle name="Comma" xfId="1" builtinId="3"/>
    <cellStyle name="Comma 16" xfId="3" xr:uid="{3E6537BC-2FB8-4598-9A12-8AF00BA7B63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customXml" Target="../customXml/item1.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SWE%20Credit%20Rating%20Graph%206_28_0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SG\VALCOMM\Hard%20Drives%20of%20Dearly%20Departed\Saponari\Black%20&amp;%20Decker\Black%20&amp;%20Decker\Foreign\United%20Kingdom\Birmingham,%20UK\Tucker%20Fasteners_Birm,England_Detai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r\Downloads\4.3%20-%20Monthly%20Trending201806132351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KarmenPoturic\farma\plan2000\to\PLAN%20TO_2000_zadnj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lectra.sharepoint.com/Business%20Planning/Budget%202014/8.%20Final%20Approved%20Budget%20Files/Board%20Model/Pro-forma%20Model%20FY13F3F%20v2013.0147.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hamfsr01\Ent\Clients\M\Milton%20Hydro%20Holdings%20Inc.-1000027270\zz%20Work-in-Progress\2020%20Tax\!Back%20up%20_Live%20copy%20with%20Alena\Milton%20Hydro%20Tax%20Provision%20Template\SS-000%20%20MHDI%20Dec%202020%20Tax%20Provision%20WP.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lectra.sharepoint.com/Financials%202013/12.%20December/HUC%20Consolidated%20December%202013%20(FINA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Distribution_Rate_Application_2008_Forward_Test_Year\CMcK_sneaker_Oct_22_07_RECOVER\Horizon%20Rate%20Model%20Schedules_Oct_3_07\Horizon%20Rate%20Model\Exhibit%203%20Distribution%20Revenue%20Throughputs%202006%20to%202008%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belcina\AppData\Local\Microsoft\Windows\INetCache\Content.Outlook\FH8N1EP1\Copy%20of%205%20-%202022%20to%202027%20-%20Milton%20Hydro%20Tax%20Provisio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hamfsr01\Ent\Clients\M\Milton%20Hydro%20Holdings%20Inc.-1000027270\zz%20Work-in-Progress\2022%20Tax\2022%20Rate%20Application%20-%20CCA%20Support\PBC%205%20-%202022%20to%202027%20-%20Milton%20Hydro%20Tax%20Pro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Picklist"/>
      <sheetName val="Regional Simple Averages"/>
      <sheetName val="ERPs by country"/>
      <sheetName val="Legend"/>
      <sheetName val="List of TPEs"/>
      <sheetName val="Lookups"/>
      <sheetName val="4A Unit Costs"/>
      <sheetName val="CFL"/>
      <sheetName val="EX I"/>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 sheetId="10">
        <row r="2">
          <cell r="C2" t="str">
            <v>Category</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Price"/>
      <sheetName val="Data"/>
      <sheetName val="Chart1"/>
      <sheetName val="Chart2"/>
      <sheetName val="Sheet2"/>
    </sheetNames>
    <sheetDataSet>
      <sheetData sheetId="0"/>
      <sheetData sheetId="1"/>
      <sheetData sheetId="2" refreshError="1"/>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s>
    <sheetDataSet>
      <sheetData sheetId="0">
        <row r="2">
          <cell r="B2" t="str">
            <v>(All Object Accounts)</v>
          </cell>
        </row>
        <row r="3">
          <cell r="B3" t="str">
            <v>Enersource</v>
          </cell>
        </row>
        <row r="4">
          <cell r="B4" t="str">
            <v>HOBNI</v>
          </cell>
        </row>
        <row r="5">
          <cell r="B5" t="str">
            <v>Horizon</v>
          </cell>
        </row>
        <row r="6">
          <cell r="B6" t="str">
            <v>Powerstream</v>
          </cell>
        </row>
        <row r="7">
          <cell r="B7" t="str">
            <v>Synergy Budget</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refreshError="1"/>
      <sheetData sheetId="7" refreshError="1"/>
      <sheetData sheetId="8" refreshError="1">
        <row r="1">
          <cell r="D1" t="str">
            <v>620-101</v>
          </cell>
        </row>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refreshError="1"/>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I1" t="str">
            <v>Review Chart Categories</v>
          </cell>
        </row>
      </sheetData>
      <sheetData sheetId="18" refreshError="1"/>
      <sheetData sheetId="19" refreshError="1"/>
      <sheetData sheetId="20">
        <row r="2">
          <cell r="C2" t="str">
            <v>CO#30 Meter Service Providers 30-S310-N</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ow r="21">
          <cell r="B21">
            <v>580684.99</v>
          </cell>
        </row>
        <row r="22">
          <cell r="B22">
            <v>349191.33</v>
          </cell>
        </row>
      </sheetData>
      <sheetData sheetId="2" refreshError="1"/>
      <sheetData sheetId="3"/>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6_V147"/>
      <sheetName val="Changes for 1-6_Multi_Yr_F"/>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 val="Inputs - Financial Reporting"/>
    </sheetNames>
    <sheetDataSet>
      <sheetData sheetId="0"/>
      <sheetData sheetId="1"/>
      <sheetData sheetId="2">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73">
          <cell r="AN773" t="str">
            <v>FY2013F3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rolSettings"/>
      <sheetName val="Cover"/>
      <sheetName val="INSTRUCTIONS"/>
      <sheetName val="TempComments"/>
      <sheetName val="Taxprep Import"/>
      <sheetName val="Log"/>
      <sheetName val="Main"/>
      <sheetName val="General Information"/>
      <sheetName val="Trial Balance"/>
      <sheetName val="Leadsheet"/>
      <sheetName val="Note Disclosure"/>
      <sheetName val="Journal Entries"/>
      <sheetName val="Summary_Rate Reconciliation"/>
      <sheetName val="Tax Continuity Schedule"/>
      <sheetName val="PY Provision to Actual"/>
      <sheetName val="Current Taxes"/>
      <sheetName val="Current Taxes - Prov."/>
      <sheetName val="Deferred (Future) Taxes"/>
      <sheetName val="Fixed Asset Roll"/>
      <sheetName val="Intangible Asset Roll"/>
      <sheetName val="DefFinPY"/>
      <sheetName val="Def Financing Costs"/>
      <sheetName val="MY Reversal"/>
      <sheetName val="Tax Rates"/>
      <sheetName val="Tax Rates Working"/>
      <sheetName val="Sch1 Taxprep"/>
      <sheetName val="Sch 4 - Losses"/>
      <sheetName val="Sch 5 - Prov Allocation"/>
      <sheetName val="Sch 6 - CG &amp; CL"/>
      <sheetName val="Sch 8 - UCC"/>
      <sheetName val="Cap Asset Reversal"/>
      <sheetName val="Sch 12 - Resource"/>
      <sheetName val="Sch 13 &amp; 13S"/>
      <sheetName val="TRSubEnactSBR2019Q1"/>
      <sheetName val="TRSubEnactABR2019Q1"/>
      <sheetName val="TRSubEnactSBR2019Q2"/>
      <sheetName val="TRSubEnactABR2019Q2"/>
      <sheetName val="TRSubEnactSBR2019Q3"/>
      <sheetName val="TRSubEnactABR2019Q3"/>
      <sheetName val="TRSubEnactSBR2019Q4"/>
      <sheetName val="TRSubEnactABR2019Q4"/>
      <sheetName val="TRSubEnactSBR2020Q1"/>
      <sheetName val="TRSubEnactABR2020Q1"/>
      <sheetName val="TRSubEnactSBR2020Q2"/>
      <sheetName val="TRSubEnactABR2020Q2"/>
      <sheetName val="TRSubEnactSBR2020Q3"/>
      <sheetName val="TRSubEnactABR2020Q3"/>
      <sheetName val="TRSubEnactSBR2020Q4"/>
      <sheetName val="TRSubEnactABR2020Q4"/>
      <sheetName val="661 - SR&amp;ED"/>
      <sheetName val="Sch 31 - ITC"/>
      <sheetName val="TaxPrep Pull"/>
      <sheetName val="TP Pull Previous"/>
      <sheetName val="TabColumns"/>
      <sheetName val="AvailRat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28">
          <cell r="B28" t="str">
            <v>Deferred</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MgtRp -Horizon Utilities Cons"/>
      <sheetName val="MgtRp - EDO"/>
      <sheetName val="EDO Disb analysis"/>
      <sheetName val="MgtRp - CS"/>
      <sheetName val="Details - Solar PV"/>
      <sheetName val="MgtRp - Solar Sunbelt"/>
      <sheetName val="MgtRp - Horizon Energy"/>
      <sheetName val="MgtRp - Solar Corp."/>
      <sheetName val="Solar PV"/>
      <sheetName val="MgtRp-CDM Quarter "/>
      <sheetName val="MgtRp - Horizon Holdings"/>
      <sheetName val="MgtRp -Management Fee"/>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Checks"/>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s>
    <sheetDataSet>
      <sheetData sheetId="0"/>
      <sheetData sheetId="1"/>
      <sheetData sheetId="2"/>
      <sheetData sheetId="3"/>
      <sheetData sheetId="4">
        <row r="4">
          <cell r="E4">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9">
          <cell r="D9" t="str">
            <v>December 31</v>
          </cell>
        </row>
      </sheetData>
      <sheetData sheetId="78"/>
      <sheetData sheetId="7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5">
          <cell r="C25">
            <v>728450.79099999997</v>
          </cell>
        </row>
      </sheetData>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puts"/>
      <sheetName val="0. Rollover Process"/>
      <sheetName val="0. Client Information"/>
      <sheetName val="1. Leadsheet"/>
      <sheetName val="2. Rate Reconciliation"/>
      <sheetName val="3. PY Provision to Return"/>
      <sheetName val="4. Tax Continuity"/>
      <sheetName val="5. Current Tax Calculation"/>
      <sheetName val="6. Calculation of Taxes Payable"/>
      <sheetName val="7. Deferred Taxes"/>
      <sheetName val="7a. PPE Accting Roll-Added"/>
      <sheetName val="8. Sch 4 - NCLs"/>
      <sheetName val="9. Sch 8 - CCA"/>
      <sheetName val="9.1. CCA Support Schedule"/>
      <sheetName val="10. Sch 13 - Reserves"/>
      <sheetName val="11. 5-Year PM - CT "/>
      <sheetName val="DRAFT - 11.a. 5-Year CT(RATE)"/>
      <sheetName val="12. 5-Year PM - CCA Sch "/>
      <sheetName val="13. 5-Year PM - Sch 13S"/>
      <sheetName val="14. 5-Year PM - DT"/>
      <sheetName val="15. 5-Year PM - Rate Rec"/>
      <sheetName val="16. Outputs for Proforma"/>
      <sheetName val="REF.0. Inputs"/>
      <sheetName val="REF.1 FA Forecast Cont Schedule"/>
      <sheetName val="REF.2 - FA Summary"/>
      <sheetName val="REF.3 - CCA Continuity Schedule"/>
      <sheetName val="REF.4 RALs &amp; Carrying Charges"/>
      <sheetName val="REF.5 - MHDI"/>
      <sheetName val="REF.6.Deferred Revenue"/>
      <sheetName val="REF.6.Mark to Market"/>
      <sheetName val="REF.7.1 - AIIP Comparison"/>
      <sheetName val="REF.7.2 - AIIP - Test Year"/>
      <sheetName val="REF.7.3 - No AIIP - Test Year"/>
      <sheetName val="REF.8.1.PILs Smoothing"/>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3">
          <cell r="P43">
            <v>0</v>
          </cell>
        </row>
        <row r="44">
          <cell r="P44">
            <v>0</v>
          </cell>
        </row>
        <row r="45">
          <cell r="P45">
            <v>0</v>
          </cell>
        </row>
        <row r="46">
          <cell r="P46">
            <v>0</v>
          </cell>
        </row>
        <row r="47">
          <cell r="P47">
            <v>0</v>
          </cell>
        </row>
        <row r="48">
          <cell r="P48">
            <v>0</v>
          </cell>
        </row>
        <row r="49">
          <cell r="P49">
            <v>0</v>
          </cell>
        </row>
        <row r="50">
          <cell r="P50">
            <v>0</v>
          </cell>
        </row>
        <row r="51">
          <cell r="P51">
            <v>0</v>
          </cell>
        </row>
        <row r="52">
          <cell r="P52">
            <v>0</v>
          </cell>
        </row>
      </sheetData>
      <sheetData sheetId="13">
        <row r="12">
          <cell r="B12" t="str">
            <v>Class 1</v>
          </cell>
          <cell r="C12">
            <v>0.04</v>
          </cell>
        </row>
        <row r="13">
          <cell r="B13" t="str">
            <v>Class 1b</v>
          </cell>
          <cell r="C13">
            <v>0.06</v>
          </cell>
        </row>
        <row r="14">
          <cell r="B14" t="str">
            <v>Class 8</v>
          </cell>
          <cell r="C14">
            <v>0.2</v>
          </cell>
        </row>
        <row r="15">
          <cell r="B15" t="str">
            <v>Class 10</v>
          </cell>
          <cell r="C15">
            <v>0.3</v>
          </cell>
        </row>
        <row r="16">
          <cell r="B16" t="str">
            <v>Class 10.1</v>
          </cell>
          <cell r="C16">
            <v>0.3</v>
          </cell>
        </row>
        <row r="17">
          <cell r="B17" t="str">
            <v>Class 12</v>
          </cell>
          <cell r="C17">
            <v>1</v>
          </cell>
        </row>
        <row r="18">
          <cell r="B18" t="str">
            <v>Class 13</v>
          </cell>
          <cell r="C18" t="str">
            <v>N/A</v>
          </cell>
        </row>
        <row r="19">
          <cell r="B19" t="str">
            <v>Class 14.1</v>
          </cell>
          <cell r="C19">
            <v>0.05</v>
          </cell>
        </row>
        <row r="20">
          <cell r="B20" t="str">
            <v>Class 43</v>
          </cell>
          <cell r="C20">
            <v>0.3</v>
          </cell>
        </row>
        <row r="21">
          <cell r="B21" t="str">
            <v>Class 45</v>
          </cell>
          <cell r="C21">
            <v>0.45</v>
          </cell>
        </row>
        <row r="22">
          <cell r="B22" t="str">
            <v>Class 47</v>
          </cell>
          <cell r="C22">
            <v>0.08</v>
          </cell>
        </row>
        <row r="23">
          <cell r="B23" t="str">
            <v>Class 50</v>
          </cell>
          <cell r="C23">
            <v>0.55000000000000004</v>
          </cell>
        </row>
        <row r="24">
          <cell r="B24" t="str">
            <v>Class 95</v>
          </cell>
          <cell r="C24">
            <v>0</v>
          </cell>
        </row>
      </sheetData>
      <sheetData sheetId="14"/>
      <sheetData sheetId="15"/>
      <sheetData sheetId="16"/>
      <sheetData sheetId="17"/>
      <sheetData sheetId="18"/>
      <sheetData sheetId="19"/>
      <sheetData sheetId="20"/>
      <sheetData sheetId="21"/>
      <sheetData sheetId="22"/>
      <sheetData sheetId="23"/>
      <sheetData sheetId="24"/>
      <sheetData sheetId="25">
        <row r="7">
          <cell r="G7">
            <v>0</v>
          </cell>
          <cell r="H7">
            <v>0</v>
          </cell>
          <cell r="I7">
            <v>0</v>
          </cell>
          <cell r="K7">
            <v>0</v>
          </cell>
          <cell r="M7">
            <v>0</v>
          </cell>
          <cell r="O7">
            <v>0</v>
          </cell>
        </row>
        <row r="8">
          <cell r="G8">
            <v>0</v>
          </cell>
          <cell r="I8">
            <v>0</v>
          </cell>
          <cell r="K8">
            <v>0</v>
          </cell>
          <cell r="M8">
            <v>0</v>
          </cell>
          <cell r="O8">
            <v>0</v>
          </cell>
        </row>
        <row r="11">
          <cell r="G11">
            <v>0</v>
          </cell>
          <cell r="I11">
            <v>0</v>
          </cell>
          <cell r="K11">
            <v>0</v>
          </cell>
          <cell r="M11">
            <v>0</v>
          </cell>
          <cell r="O11">
            <v>0</v>
          </cell>
        </row>
        <row r="12">
          <cell r="G12">
            <v>0</v>
          </cell>
          <cell r="I12">
            <v>0</v>
          </cell>
          <cell r="K12">
            <v>0</v>
          </cell>
          <cell r="M12">
            <v>0</v>
          </cell>
          <cell r="O12">
            <v>0</v>
          </cell>
        </row>
        <row r="14">
          <cell r="G14">
            <v>0</v>
          </cell>
          <cell r="I14">
            <v>0</v>
          </cell>
          <cell r="K14">
            <v>0</v>
          </cell>
          <cell r="M14">
            <v>0</v>
          </cell>
          <cell r="O14">
            <v>0</v>
          </cell>
        </row>
        <row r="17">
          <cell r="G17">
            <v>0</v>
          </cell>
          <cell r="I17">
            <v>0</v>
          </cell>
          <cell r="K17">
            <v>0</v>
          </cell>
          <cell r="M17">
            <v>0</v>
          </cell>
          <cell r="O17">
            <v>0</v>
          </cell>
        </row>
        <row r="20">
          <cell r="G20">
            <v>0</v>
          </cell>
          <cell r="I20">
            <v>0</v>
          </cell>
          <cell r="M20">
            <v>0</v>
          </cell>
          <cell r="O20">
            <v>0</v>
          </cell>
        </row>
        <row r="21">
          <cell r="G21">
            <v>0</v>
          </cell>
          <cell r="I21">
            <v>0</v>
          </cell>
          <cell r="K21">
            <v>0</v>
          </cell>
          <cell r="M21">
            <v>0</v>
          </cell>
          <cell r="O21">
            <v>0</v>
          </cell>
        </row>
      </sheetData>
      <sheetData sheetId="26"/>
      <sheetData sheetId="27"/>
      <sheetData sheetId="28"/>
      <sheetData sheetId="29"/>
      <sheetData sheetId="30"/>
      <sheetData sheetId="31"/>
      <sheetData sheetId="32"/>
      <sheetData sheetId="33"/>
      <sheetData sheetId="3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puts"/>
      <sheetName val="0. Rollover Process"/>
      <sheetName val="0. Client Information"/>
      <sheetName val="1. Leadsheet"/>
      <sheetName val="2. Rate Reconciliation"/>
      <sheetName val="3. PY Provision to Return"/>
      <sheetName val="4. Tax Continuity"/>
      <sheetName val="5. Current Tax Calculation"/>
      <sheetName val="6. Calculation of Taxes Payable"/>
      <sheetName val="9.1. CCA Support Schedule"/>
      <sheetName val="7. Deferred Taxes"/>
      <sheetName val="7a. PPE Accting Roll-Added"/>
      <sheetName val="8. Sch 4 - NCLs"/>
      <sheetName val="9. Sch 8 - CCA"/>
      <sheetName val="10. Sch 13 - Reserves"/>
      <sheetName val="11. 5-Year PM - CT "/>
      <sheetName val="DRAFT - 11.a. 5-Year CT(RATE)"/>
      <sheetName val="12. 5-Year PM - CCA Sch "/>
      <sheetName val="13. 5-Year PM - Sch 13S"/>
      <sheetName val="14. 5-Year PM - DT"/>
      <sheetName val="15. 5-Year PM - Rate Rec"/>
      <sheetName val="16. Outputs for Proforma"/>
      <sheetName val="REF.0. Inputs"/>
      <sheetName val="REF.1 FA Forecast Cont Schedule"/>
      <sheetName val="REF.2 - FA Summary"/>
      <sheetName val="REF.3 - CCA Continuity Schedule"/>
      <sheetName val="REF.4 RALs &amp; Carrying Charges"/>
      <sheetName val="REF.5 - MHDI"/>
      <sheetName val="REF.6.Deferred Revenue"/>
      <sheetName val="REF.6.Mark to Market"/>
      <sheetName val="REF.7.1 - AIIP Comparison"/>
      <sheetName val="REF.7.2 - AIIP - Test Year"/>
      <sheetName val="REF.7.3 - No AIIP - Test Year"/>
      <sheetName val="REF.8.1.PILs Smoothing"/>
      <sheetName val="LIST"/>
    </sheetNames>
    <sheetDataSet>
      <sheetData sheetId="0"/>
      <sheetData sheetId="1"/>
      <sheetData sheetId="2">
        <row r="3">
          <cell r="C3" t="str">
            <v>Milton Hydro Distribution Inc.</v>
          </cell>
        </row>
        <row r="4">
          <cell r="C4" t="str">
            <v>December 31, 2022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0706-C088-4133-8A00-5823853853B4}">
  <dimension ref="B1:J76"/>
  <sheetViews>
    <sheetView tabSelected="1" topLeftCell="A59" workbookViewId="0">
      <selection activeCell="K10" sqref="K10"/>
    </sheetView>
  </sheetViews>
  <sheetFormatPr defaultColWidth="8.77734375" defaultRowHeight="13.2" x14ac:dyDescent="0.25"/>
  <cols>
    <col min="1" max="3" width="8.77734375" style="71"/>
    <col min="4" max="5" width="15.21875" style="71" bestFit="1" customWidth="1"/>
    <col min="6" max="6" width="4.21875" style="71" customWidth="1"/>
    <col min="7" max="7" width="22.21875" style="71" customWidth="1"/>
    <col min="8" max="8" width="11.77734375" style="71" customWidth="1"/>
    <col min="9" max="9" width="12.21875" style="71" bestFit="1" customWidth="1"/>
    <col min="10" max="16384" width="8.77734375" style="71"/>
  </cols>
  <sheetData>
    <row r="1" spans="2:10" ht="13.8" thickBot="1" x14ac:dyDescent="0.3"/>
    <row r="2" spans="2:10" x14ac:dyDescent="0.25">
      <c r="B2" s="72" t="s">
        <v>42</v>
      </c>
      <c r="C2" s="73"/>
      <c r="D2" s="73"/>
      <c r="E2" s="73"/>
      <c r="F2" s="73"/>
      <c r="G2" s="74" t="s">
        <v>43</v>
      </c>
      <c r="H2" s="73"/>
      <c r="I2" s="73" t="s">
        <v>44</v>
      </c>
      <c r="J2" s="75"/>
    </row>
    <row r="3" spans="2:10" x14ac:dyDescent="0.25">
      <c r="B3" s="76"/>
      <c r="D3" s="77" t="s">
        <v>45</v>
      </c>
      <c r="E3" s="77" t="s">
        <v>46</v>
      </c>
      <c r="F3" s="77"/>
      <c r="G3" s="77" t="s">
        <v>47</v>
      </c>
      <c r="H3" s="77" t="s">
        <v>48</v>
      </c>
      <c r="I3" s="77" t="s">
        <v>49</v>
      </c>
      <c r="J3" s="78"/>
    </row>
    <row r="4" spans="2:10" x14ac:dyDescent="0.25">
      <c r="B4" s="76"/>
      <c r="C4" s="71">
        <v>2018</v>
      </c>
      <c r="D4" s="79">
        <f>D22</f>
        <v>648951.05500000005</v>
      </c>
      <c r="E4" s="79">
        <f>E22</f>
        <v>648951.05500000005</v>
      </c>
      <c r="G4" s="79">
        <f>D4-E4</f>
        <v>0</v>
      </c>
      <c r="H4" s="79">
        <f>G4*0.265</f>
        <v>0</v>
      </c>
      <c r="I4" s="79">
        <f>H4/0.735</f>
        <v>0</v>
      </c>
      <c r="J4" s="78"/>
    </row>
    <row r="5" spans="2:10" x14ac:dyDescent="0.25">
      <c r="B5" s="76"/>
      <c r="C5" s="71">
        <v>2019</v>
      </c>
      <c r="D5" s="79">
        <f>D34</f>
        <v>2193732.9458500003</v>
      </c>
      <c r="E5" s="79">
        <f>E34</f>
        <v>1410272.3258500001</v>
      </c>
      <c r="G5" s="79">
        <f t="shared" ref="G5:G8" si="0">D5-E5</f>
        <v>783460.62000000011</v>
      </c>
      <c r="H5" s="79">
        <f t="shared" ref="H5:H8" si="1">G5*0.265</f>
        <v>207617.06430000003</v>
      </c>
      <c r="I5" s="79">
        <f t="shared" ref="I5:I8" si="2">H5/0.735</f>
        <v>282472.19632653065</v>
      </c>
      <c r="J5" s="78"/>
    </row>
    <row r="6" spans="2:10" x14ac:dyDescent="0.25">
      <c r="B6" s="76"/>
      <c r="C6" s="71">
        <v>2020</v>
      </c>
      <c r="D6" s="79">
        <f>D47</f>
        <v>2107777.9784944998</v>
      </c>
      <c r="E6" s="79">
        <f>E47</f>
        <v>1650393.0110945003</v>
      </c>
      <c r="G6" s="79">
        <f t="shared" si="0"/>
        <v>457384.9673999995</v>
      </c>
      <c r="H6" s="79">
        <f t="shared" si="1"/>
        <v>121207.01636099987</v>
      </c>
      <c r="I6" s="79">
        <f t="shared" si="2"/>
        <v>164907.50525306104</v>
      </c>
      <c r="J6" s="78"/>
    </row>
    <row r="7" spans="2:10" x14ac:dyDescent="0.25">
      <c r="B7" s="76"/>
      <c r="C7" s="71">
        <v>2021</v>
      </c>
      <c r="D7" s="79">
        <f>D60</f>
        <v>2391780.0015905653</v>
      </c>
      <c r="E7" s="79">
        <f>E60</f>
        <v>1962645.9215325648</v>
      </c>
      <c r="G7" s="79">
        <f t="shared" si="0"/>
        <v>429134.08005800052</v>
      </c>
      <c r="H7" s="79">
        <f t="shared" si="1"/>
        <v>113720.53121537014</v>
      </c>
      <c r="I7" s="79">
        <f t="shared" si="2"/>
        <v>154721.81117737433</v>
      </c>
      <c r="J7" s="78"/>
    </row>
    <row r="8" spans="2:10" x14ac:dyDescent="0.25">
      <c r="B8" s="76"/>
      <c r="C8" s="71">
        <v>2022</v>
      </c>
      <c r="D8" s="80">
        <f>D73</f>
        <v>3124271.2266028509</v>
      </c>
      <c r="E8" s="80">
        <f>E73</f>
        <v>2451472.7517069909</v>
      </c>
      <c r="F8" s="81"/>
      <c r="G8" s="80">
        <f t="shared" si="0"/>
        <v>672798.47489586007</v>
      </c>
      <c r="H8" s="80">
        <f t="shared" si="1"/>
        <v>178291.59584740293</v>
      </c>
      <c r="I8" s="80">
        <f t="shared" si="2"/>
        <v>242573.59979238495</v>
      </c>
      <c r="J8" s="78"/>
    </row>
    <row r="9" spans="2:10" x14ac:dyDescent="0.25">
      <c r="B9" s="76"/>
      <c r="D9" s="79">
        <f>SUM(D4:D8)</f>
        <v>10466513.207537916</v>
      </c>
      <c r="E9" s="79">
        <f>SUM(E4:E8)</f>
        <v>8123735.0651840568</v>
      </c>
      <c r="G9" s="79">
        <f>SUM(G4:G8)</f>
        <v>2342778.1423538602</v>
      </c>
      <c r="H9" s="79">
        <f>SUM(H4:H8)</f>
        <v>620836.20772377297</v>
      </c>
      <c r="I9" s="79">
        <f>SUM(I4:I8)</f>
        <v>844675.11254935106</v>
      </c>
      <c r="J9" s="78"/>
    </row>
    <row r="10" spans="2:10" x14ac:dyDescent="0.25">
      <c r="B10" s="76"/>
      <c r="J10" s="78"/>
    </row>
    <row r="11" spans="2:10" ht="13.8" thickBot="1" x14ac:dyDescent="0.3">
      <c r="B11" s="82"/>
      <c r="C11" s="83"/>
      <c r="D11" s="83"/>
      <c r="E11" s="83"/>
      <c r="F11" s="83"/>
      <c r="G11" s="83"/>
      <c r="H11" s="83"/>
      <c r="I11" s="83"/>
      <c r="J11" s="84"/>
    </row>
    <row r="13" spans="2:10" ht="26.4" x14ac:dyDescent="0.25">
      <c r="D13" s="85" t="s">
        <v>50</v>
      </c>
      <c r="E13" s="85" t="s">
        <v>51</v>
      </c>
      <c r="G13" s="86" t="s">
        <v>47</v>
      </c>
    </row>
    <row r="14" spans="2:10" x14ac:dyDescent="0.25">
      <c r="B14" s="87">
        <v>2018</v>
      </c>
    </row>
    <row r="15" spans="2:10" x14ac:dyDescent="0.25">
      <c r="C15" s="59" t="s">
        <v>26</v>
      </c>
      <c r="D15" s="88">
        <f>'REF.2 - AIIP Test Yr (Actual)'!O34</f>
        <v>175223.90000000002</v>
      </c>
      <c r="E15" s="88">
        <f>'REF.3 No AIIP Test Yr (Actual)'!O34</f>
        <v>175223.90000000002</v>
      </c>
      <c r="G15" s="88">
        <f>D15-E15</f>
        <v>0</v>
      </c>
    </row>
    <row r="16" spans="2:10" x14ac:dyDescent="0.25">
      <c r="C16" s="59" t="s">
        <v>27</v>
      </c>
      <c r="D16" s="88">
        <f>'REF.2 - AIIP Test Yr (Actual)'!O35</f>
        <v>68922.75</v>
      </c>
      <c r="E16" s="88">
        <f>'REF.3 No AIIP Test Yr (Actual)'!O35</f>
        <v>68922.75</v>
      </c>
      <c r="G16" s="88">
        <f t="shared" ref="G16:G20" si="3">D16-E16</f>
        <v>0</v>
      </c>
    </row>
    <row r="17" spans="2:7" x14ac:dyDescent="0.25">
      <c r="C17" s="59" t="s">
        <v>28</v>
      </c>
      <c r="D17" s="88">
        <f>'REF.2 - AIIP Test Yr (Actual)'!O36</f>
        <v>275374</v>
      </c>
      <c r="E17" s="88">
        <f>'REF.3 No AIIP Test Yr (Actual)'!O36</f>
        <v>275374</v>
      </c>
      <c r="G17" s="88">
        <f t="shared" si="3"/>
        <v>0</v>
      </c>
    </row>
    <row r="18" spans="2:7" x14ac:dyDescent="0.25">
      <c r="C18" s="59" t="s">
        <v>29</v>
      </c>
      <c r="D18" s="88">
        <f>'REF.2 - AIIP Test Yr (Actual)'!O37</f>
        <v>0</v>
      </c>
      <c r="E18" s="88">
        <f>'REF.3 No AIIP Test Yr (Actual)'!O37</f>
        <v>0</v>
      </c>
      <c r="G18" s="88">
        <f t="shared" si="3"/>
        <v>0</v>
      </c>
    </row>
    <row r="19" spans="2:7" x14ac:dyDescent="0.25">
      <c r="C19" s="59" t="s">
        <v>30</v>
      </c>
      <c r="D19" s="88">
        <f>'REF.2 - AIIP Test Yr (Actual)'!O38</f>
        <v>106970.88</v>
      </c>
      <c r="E19" s="88">
        <f>'REF.3 No AIIP Test Yr (Actual)'!O38</f>
        <v>106970.88</v>
      </c>
      <c r="G19" s="88">
        <f t="shared" si="3"/>
        <v>0</v>
      </c>
    </row>
    <row r="20" spans="2:7" x14ac:dyDescent="0.25">
      <c r="C20" s="59" t="s">
        <v>31</v>
      </c>
      <c r="D20" s="88">
        <f>'REF.2 - AIIP Test Yr (Actual)'!O39</f>
        <v>22459.525000000001</v>
      </c>
      <c r="E20" s="88">
        <f>'REF.3 No AIIP Test Yr (Actual)'!O39</f>
        <v>22459.525000000001</v>
      </c>
      <c r="G20" s="88">
        <f t="shared" si="3"/>
        <v>0</v>
      </c>
    </row>
    <row r="21" spans="2:7" x14ac:dyDescent="0.25">
      <c r="D21" s="88"/>
      <c r="E21" s="88"/>
    </row>
    <row r="22" spans="2:7" ht="13.8" thickBot="1" x14ac:dyDescent="0.3">
      <c r="D22" s="89">
        <f>SUM(D15:D21)</f>
        <v>648951.05500000005</v>
      </c>
      <c r="E22" s="89">
        <f>SUM(E15:E21)</f>
        <v>648951.05500000005</v>
      </c>
      <c r="G22" s="89">
        <f>SUM(G15:G21)</f>
        <v>0</v>
      </c>
    </row>
    <row r="23" spans="2:7" ht="13.8" thickTop="1" x14ac:dyDescent="0.25">
      <c r="D23" s="71" t="s">
        <v>52</v>
      </c>
      <c r="E23" s="71" t="s">
        <v>52</v>
      </c>
      <c r="G23" s="88">
        <f>G22*0.265</f>
        <v>0</v>
      </c>
    </row>
    <row r="24" spans="2:7" ht="13.8" thickBot="1" x14ac:dyDescent="0.3">
      <c r="D24" s="90" t="s">
        <v>53</v>
      </c>
      <c r="E24" s="90" t="s">
        <v>53</v>
      </c>
      <c r="F24" s="90"/>
      <c r="G24" s="91">
        <f>G23/0.735</f>
        <v>0</v>
      </c>
    </row>
    <row r="25" spans="2:7" ht="13.8" thickTop="1" x14ac:dyDescent="0.25">
      <c r="D25" s="92"/>
      <c r="E25" s="92"/>
      <c r="F25" s="92"/>
      <c r="G25" s="93"/>
    </row>
    <row r="26" spans="2:7" x14ac:dyDescent="0.25">
      <c r="B26" s="87">
        <v>2019</v>
      </c>
      <c r="D26" s="92"/>
      <c r="E26" s="92"/>
      <c r="F26" s="92"/>
      <c r="G26" s="93"/>
    </row>
    <row r="27" spans="2:7" x14ac:dyDescent="0.25">
      <c r="C27" s="59" t="s">
        <v>26</v>
      </c>
      <c r="D27" s="88">
        <f>'REF.2 - AIIP Test Yr (Actual)'!O65</f>
        <v>504479.22000000003</v>
      </c>
      <c r="E27" s="88">
        <f>'REF.3 No AIIP Test Yr (Actual)'!O65</f>
        <v>378428.42000000004</v>
      </c>
      <c r="G27" s="88">
        <f>D27-E27</f>
        <v>126050.79999999999</v>
      </c>
    </row>
    <row r="28" spans="2:7" x14ac:dyDescent="0.25">
      <c r="C28" s="59" t="s">
        <v>27</v>
      </c>
      <c r="D28" s="88">
        <f>'REF.2 - AIIP Test Yr (Actual)'!O66</f>
        <v>177515.47500000001</v>
      </c>
      <c r="E28" s="88">
        <f>'REF.3 No AIIP Test Yr (Actual)'!O66</f>
        <v>137284.27499999999</v>
      </c>
      <c r="G28" s="88">
        <f t="shared" ref="G28:G32" si="4">D28-E28</f>
        <v>40231.200000000012</v>
      </c>
    </row>
    <row r="29" spans="2:7" x14ac:dyDescent="0.25">
      <c r="C29" s="59" t="s">
        <v>28</v>
      </c>
      <c r="D29" s="88">
        <f>'REF.2 - AIIP Test Yr (Actual)'!O67</f>
        <v>482722</v>
      </c>
      <c r="E29" s="88">
        <f>'REF.3 No AIIP Test Yr (Actual)'!O67</f>
        <v>379048</v>
      </c>
      <c r="G29" s="88">
        <f t="shared" si="4"/>
        <v>103674</v>
      </c>
    </row>
    <row r="30" spans="2:7" x14ac:dyDescent="0.25">
      <c r="C30" s="59" t="s">
        <v>29</v>
      </c>
      <c r="D30" s="88">
        <f>'REF.2 - AIIP Test Yr (Actual)'!O68</f>
        <v>0</v>
      </c>
      <c r="E30" s="88">
        <f>'REF.3 No AIIP Test Yr (Actual)'!O68</f>
        <v>0</v>
      </c>
      <c r="G30" s="88">
        <f t="shared" si="4"/>
        <v>0</v>
      </c>
    </row>
    <row r="31" spans="2:7" x14ac:dyDescent="0.25">
      <c r="C31" s="59" t="s">
        <v>30</v>
      </c>
      <c r="D31" s="88">
        <f>'REF.2 - AIIP Test Yr (Actual)'!O69</f>
        <v>908589.08960000006</v>
      </c>
      <c r="E31" s="88">
        <f>'REF.3 No AIIP Test Yr (Actual)'!O69</f>
        <v>453658.36960000009</v>
      </c>
      <c r="G31" s="88">
        <f t="shared" si="4"/>
        <v>454930.72</v>
      </c>
    </row>
    <row r="32" spans="2:7" x14ac:dyDescent="0.25">
      <c r="C32" s="59" t="s">
        <v>31</v>
      </c>
      <c r="D32" s="88">
        <f>'REF.2 - AIIP Test Yr (Actual)'!O70</f>
        <v>120427.16125000002</v>
      </c>
      <c r="E32" s="88">
        <f>'REF.3 No AIIP Test Yr (Actual)'!O70</f>
        <v>61853.26125000001</v>
      </c>
      <c r="G32" s="88">
        <f t="shared" si="4"/>
        <v>58573.900000000009</v>
      </c>
    </row>
    <row r="33" spans="2:8" x14ac:dyDescent="0.25">
      <c r="D33" s="88"/>
      <c r="E33" s="88"/>
    </row>
    <row r="34" spans="2:8" ht="13.8" thickBot="1" x14ac:dyDescent="0.3">
      <c r="D34" s="89">
        <f>SUM(D27:D33)</f>
        <v>2193732.9458500003</v>
      </c>
      <c r="E34" s="89">
        <f>SUM(E27:E33)</f>
        <v>1410272.3258500001</v>
      </c>
      <c r="G34" s="89">
        <f>SUM(G27:G33)</f>
        <v>783460.62</v>
      </c>
    </row>
    <row r="35" spans="2:8" ht="13.8" thickTop="1" x14ac:dyDescent="0.25">
      <c r="D35" s="71" t="s">
        <v>52</v>
      </c>
      <c r="E35" s="71" t="s">
        <v>52</v>
      </c>
      <c r="G35" s="88">
        <f>G34*0.265</f>
        <v>207617.0643</v>
      </c>
    </row>
    <row r="36" spans="2:8" ht="13.8" thickBot="1" x14ac:dyDescent="0.3">
      <c r="D36" s="90" t="s">
        <v>53</v>
      </c>
      <c r="E36" s="90" t="s">
        <v>53</v>
      </c>
      <c r="F36" s="90"/>
      <c r="G36" s="91">
        <f>G35/0.735</f>
        <v>282472.1963265306</v>
      </c>
    </row>
    <row r="37" spans="2:8" ht="13.8" thickTop="1" x14ac:dyDescent="0.25"/>
    <row r="38" spans="2:8" x14ac:dyDescent="0.25">
      <c r="D38" s="92"/>
      <c r="E38" s="92"/>
      <c r="F38" s="92"/>
      <c r="G38" s="93"/>
    </row>
    <row r="39" spans="2:8" x14ac:dyDescent="0.25">
      <c r="B39" s="87">
        <v>2020</v>
      </c>
      <c r="D39" s="92"/>
      <c r="E39" s="92"/>
      <c r="F39" s="92"/>
      <c r="G39" s="93"/>
    </row>
    <row r="40" spans="2:8" x14ac:dyDescent="0.25">
      <c r="C40" s="59" t="s">
        <v>26</v>
      </c>
      <c r="D40" s="88">
        <f>'REF.2 - AIIP Test Yr (Actual)'!O96</f>
        <v>422128.576</v>
      </c>
      <c r="E40" s="88">
        <f>'REF.3 No AIIP Test Yr (Actual)'!O96</f>
        <v>392958.33600000007</v>
      </c>
      <c r="G40" s="88">
        <f>D40-E40</f>
        <v>29170.239999999932</v>
      </c>
    </row>
    <row r="41" spans="2:8" x14ac:dyDescent="0.25">
      <c r="C41" s="59" t="s">
        <v>27</v>
      </c>
      <c r="D41" s="88">
        <f>'REF.2 - AIIP Test Yr (Actual)'!O97</f>
        <v>104145.2325</v>
      </c>
      <c r="E41" s="88">
        <f>'REF.3 No AIIP Test Yr (Actual)'!O97</f>
        <v>116214.59249999998</v>
      </c>
      <c r="G41" s="88">
        <f t="shared" ref="G41:G45" si="5">D41-E41</f>
        <v>-12069.359999999986</v>
      </c>
    </row>
    <row r="42" spans="2:8" x14ac:dyDescent="0.25">
      <c r="C42" s="59" t="s">
        <v>28</v>
      </c>
      <c r="D42" s="88">
        <f>'REF.2 - AIIP Test Yr (Actual)'!O98</f>
        <v>13061</v>
      </c>
      <c r="E42" s="88">
        <f>'REF.3 No AIIP Test Yr (Actual)'!O98</f>
        <v>110204.5</v>
      </c>
      <c r="G42" s="88">
        <f t="shared" si="5"/>
        <v>-97143.5</v>
      </c>
    </row>
    <row r="43" spans="2:8" x14ac:dyDescent="0.25">
      <c r="C43" s="59" t="s">
        <v>29</v>
      </c>
      <c r="D43" s="88">
        <f>'REF.2 - AIIP Test Yr (Actual)'!O99</f>
        <v>0</v>
      </c>
      <c r="E43" s="88">
        <f>'REF.3 No AIIP Test Yr (Actual)'!O99</f>
        <v>0</v>
      </c>
      <c r="G43" s="88">
        <f t="shared" si="5"/>
        <v>0</v>
      </c>
    </row>
    <row r="44" spans="2:8" x14ac:dyDescent="0.25">
      <c r="C44" s="59" t="s">
        <v>30</v>
      </c>
      <c r="D44" s="88">
        <f>'REF.2 - AIIP Test Yr (Actual)'!O100</f>
        <v>1426758.322432</v>
      </c>
      <c r="E44" s="88">
        <f>'REF.3 No AIIP Test Yr (Actual)'!O100</f>
        <v>934968.14003200014</v>
      </c>
      <c r="G44" s="88">
        <f t="shared" si="5"/>
        <v>491790.18239999982</v>
      </c>
    </row>
    <row r="45" spans="2:8" x14ac:dyDescent="0.25">
      <c r="C45" s="59" t="s">
        <v>31</v>
      </c>
      <c r="D45" s="88">
        <f>'REF.2 - AIIP Test Yr (Actual)'!O101</f>
        <v>141684.84756249998</v>
      </c>
      <c r="E45" s="88">
        <f>'REF.3 No AIIP Test Yr (Actual)'!O101</f>
        <v>96047.4425625</v>
      </c>
      <c r="G45" s="88">
        <f t="shared" si="5"/>
        <v>45637.404999999984</v>
      </c>
    </row>
    <row r="46" spans="2:8" x14ac:dyDescent="0.25">
      <c r="D46" s="88"/>
      <c r="E46" s="88"/>
    </row>
    <row r="47" spans="2:8" ht="13.8" thickBot="1" x14ac:dyDescent="0.3">
      <c r="D47" s="89">
        <f>SUM(D40:D46)</f>
        <v>2107777.9784944998</v>
      </c>
      <c r="E47" s="89">
        <f>SUM(E40:E46)</f>
        <v>1650393.0110945003</v>
      </c>
      <c r="G47" s="89">
        <f>SUM(G40:G46)</f>
        <v>457384.96739999973</v>
      </c>
      <c r="H47" s="94"/>
    </row>
    <row r="48" spans="2:8" ht="13.8" thickTop="1" x14ac:dyDescent="0.25">
      <c r="D48" s="71" t="s">
        <v>52</v>
      </c>
      <c r="E48" s="71" t="s">
        <v>52</v>
      </c>
      <c r="G48" s="88">
        <f>G47*0.265</f>
        <v>121207.01636099993</v>
      </c>
    </row>
    <row r="49" spans="2:8" ht="13.8" thickBot="1" x14ac:dyDescent="0.3">
      <c r="D49" s="90" t="s">
        <v>53</v>
      </c>
      <c r="E49" s="90" t="s">
        <v>53</v>
      </c>
      <c r="F49" s="90"/>
      <c r="G49" s="91">
        <f>G48/0.735</f>
        <v>164907.50525306113</v>
      </c>
    </row>
    <row r="50" spans="2:8" ht="13.8" thickTop="1" x14ac:dyDescent="0.25"/>
    <row r="51" spans="2:8" x14ac:dyDescent="0.25">
      <c r="D51" s="92"/>
      <c r="E51" s="92"/>
      <c r="F51" s="92"/>
      <c r="G51" s="93"/>
    </row>
    <row r="52" spans="2:8" x14ac:dyDescent="0.25">
      <c r="B52" s="87">
        <v>2021</v>
      </c>
      <c r="D52" s="92"/>
      <c r="E52" s="92"/>
      <c r="F52" s="92"/>
      <c r="G52" s="93"/>
    </row>
    <row r="53" spans="2:8" x14ac:dyDescent="0.25">
      <c r="C53" s="59" t="s">
        <v>26</v>
      </c>
      <c r="D53" s="88">
        <f>'REF.2 - AIIP Test Yr (Actual)'!O127</f>
        <v>404148.36080000002</v>
      </c>
      <c r="E53" s="88">
        <f>'REF.3 No AIIP Test Yr (Actual)'!O127</f>
        <v>372768.76880000002</v>
      </c>
      <c r="G53" s="88">
        <f>D53-E53</f>
        <v>31379.592000000004</v>
      </c>
    </row>
    <row r="54" spans="2:8" x14ac:dyDescent="0.25">
      <c r="C54" s="59" t="s">
        <v>27</v>
      </c>
      <c r="D54" s="88">
        <f>'REF.2 - AIIP Test Yr (Actual)'!O128</f>
        <v>103819.81275000001</v>
      </c>
      <c r="E54" s="88">
        <f>'REF.3 No AIIP Test Yr (Actual)'!O128</f>
        <v>91656.264750000002</v>
      </c>
      <c r="G54" s="88">
        <f t="shared" ref="G54:G58" si="6">D54-E54</f>
        <v>12163.54800000001</v>
      </c>
    </row>
    <row r="55" spans="2:8" x14ac:dyDescent="0.25">
      <c r="C55" s="59" t="s">
        <v>28</v>
      </c>
      <c r="D55" s="88">
        <f>'REF.2 - AIIP Test Yr (Actual)'!O129</f>
        <v>69824</v>
      </c>
      <c r="E55" s="88">
        <f>'REF.3 No AIIP Test Yr (Actual)'!O129</f>
        <v>41442.5</v>
      </c>
      <c r="G55" s="88">
        <f t="shared" si="6"/>
        <v>28381.5</v>
      </c>
    </row>
    <row r="56" spans="2:8" x14ac:dyDescent="0.25">
      <c r="C56" s="59" t="s">
        <v>29</v>
      </c>
      <c r="D56" s="88">
        <f>'REF.2 - AIIP Test Yr (Actual)'!O130</f>
        <v>0</v>
      </c>
      <c r="E56" s="88">
        <f>'REF.3 No AIIP Test Yr (Actual)'!O130</f>
        <v>0</v>
      </c>
      <c r="G56" s="88">
        <f t="shared" si="6"/>
        <v>0</v>
      </c>
    </row>
    <row r="57" spans="2:8" x14ac:dyDescent="0.25">
      <c r="C57" s="59" t="s">
        <v>30</v>
      </c>
      <c r="D57" s="88">
        <f>'REF.2 - AIIP Test Yr (Actual)'!O131</f>
        <v>1713134.89663744</v>
      </c>
      <c r="E57" s="88">
        <f>'REF.3 No AIIP Test Yr (Actual)'!O131</f>
        <v>1349290.0888294398</v>
      </c>
      <c r="G57" s="88">
        <f t="shared" si="6"/>
        <v>363844.80780800013</v>
      </c>
    </row>
    <row r="58" spans="2:8" x14ac:dyDescent="0.25">
      <c r="C58" s="59" t="s">
        <v>31</v>
      </c>
      <c r="D58" s="88">
        <f>'REF.2 - AIIP Test Yr (Actual)'!O132</f>
        <v>100852.931403125</v>
      </c>
      <c r="E58" s="88">
        <f>'REF.3 No AIIP Test Yr (Actual)'!O132</f>
        <v>107488.299153125</v>
      </c>
      <c r="G58" s="88">
        <f t="shared" si="6"/>
        <v>-6635.3677500000049</v>
      </c>
    </row>
    <row r="59" spans="2:8" x14ac:dyDescent="0.25">
      <c r="D59" s="88"/>
      <c r="E59" s="88"/>
    </row>
    <row r="60" spans="2:8" ht="13.8" thickBot="1" x14ac:dyDescent="0.3">
      <c r="D60" s="89">
        <f>SUM(D53:D59)</f>
        <v>2391780.0015905653</v>
      </c>
      <c r="E60" s="89">
        <f>SUM(E53:E59)</f>
        <v>1962645.9215325648</v>
      </c>
      <c r="G60" s="89">
        <f>SUM(G53:G59)</f>
        <v>429134.08005800017</v>
      </c>
      <c r="H60" s="94"/>
    </row>
    <row r="61" spans="2:8" ht="13.8" thickTop="1" x14ac:dyDescent="0.25">
      <c r="D61" s="71" t="s">
        <v>52</v>
      </c>
      <c r="E61" s="71" t="s">
        <v>52</v>
      </c>
      <c r="G61" s="88">
        <f>G60*0.265</f>
        <v>113720.53121537005</v>
      </c>
    </row>
    <row r="62" spans="2:8" ht="13.8" thickBot="1" x14ac:dyDescent="0.3">
      <c r="D62" s="90" t="s">
        <v>53</v>
      </c>
      <c r="E62" s="90" t="s">
        <v>53</v>
      </c>
      <c r="F62" s="90"/>
      <c r="G62" s="91">
        <f>G61/0.735</f>
        <v>154721.81117737421</v>
      </c>
    </row>
    <row r="63" spans="2:8" ht="13.8" thickTop="1" x14ac:dyDescent="0.25"/>
    <row r="64" spans="2:8" x14ac:dyDescent="0.25">
      <c r="D64" s="92"/>
      <c r="E64" s="92"/>
      <c r="F64" s="92"/>
      <c r="G64" s="93"/>
    </row>
    <row r="65" spans="2:8" x14ac:dyDescent="0.25">
      <c r="B65" s="87">
        <v>2022</v>
      </c>
      <c r="D65" s="92"/>
      <c r="E65" s="92"/>
      <c r="F65" s="92"/>
      <c r="G65" s="93"/>
    </row>
    <row r="66" spans="2:8" x14ac:dyDescent="0.25">
      <c r="C66" s="59" t="s">
        <v>26</v>
      </c>
      <c r="D66" s="88">
        <f>'REF.2 - AIIP Test Yr (Actual)'!O158</f>
        <v>555560.78864000004</v>
      </c>
      <c r="E66" s="88">
        <f>'REF.3 No AIIP Test Yr (Actual)'!O158</f>
        <v>417244.91503999999</v>
      </c>
      <c r="G66" s="88">
        <f>D66-E66</f>
        <v>138315.87360000005</v>
      </c>
    </row>
    <row r="67" spans="2:8" x14ac:dyDescent="0.25">
      <c r="C67" s="59" t="s">
        <v>27</v>
      </c>
      <c r="D67" s="88">
        <f>'REF.2 - AIIP Test Yr (Actual)'!O159</f>
        <v>352617.81892499997</v>
      </c>
      <c r="E67" s="88">
        <f>'REF.3 No AIIP Test Yr (Actual)'!O159</f>
        <v>171215.435325</v>
      </c>
      <c r="G67" s="88">
        <f t="shared" ref="G67:G71" si="7">D67-E67</f>
        <v>181402.38359999997</v>
      </c>
    </row>
    <row r="68" spans="2:8" x14ac:dyDescent="0.25">
      <c r="C68" s="59" t="s">
        <v>28</v>
      </c>
      <c r="D68" s="88">
        <f>'REF.2 - AIIP Test Yr (Actual)'!O160</f>
        <v>80000</v>
      </c>
      <c r="E68" s="88">
        <f>'REF.3 No AIIP Test Yr (Actual)'!O160</f>
        <v>74912</v>
      </c>
      <c r="G68" s="88">
        <f t="shared" si="7"/>
        <v>5088</v>
      </c>
    </row>
    <row r="69" spans="2:8" x14ac:dyDescent="0.25">
      <c r="C69" s="59" t="s">
        <v>29</v>
      </c>
      <c r="D69" s="88">
        <f>'REF.2 - AIIP Test Yr (Actual)'!O161</f>
        <v>0</v>
      </c>
      <c r="E69" s="88">
        <f>'REF.3 No AIIP Test Yr (Actual)'!O161</f>
        <v>0</v>
      </c>
      <c r="G69" s="88">
        <f t="shared" si="7"/>
        <v>0</v>
      </c>
    </row>
    <row r="70" spans="2:8" x14ac:dyDescent="0.25">
      <c r="C70" s="59" t="s">
        <v>30</v>
      </c>
      <c r="D70" s="88">
        <f>'REF.2 - AIIP Test Yr (Actual)'!O162</f>
        <v>2035199.2249064448</v>
      </c>
      <c r="E70" s="88">
        <f>'REF.3 No AIIP Test Yr (Actual)'!O162</f>
        <v>1687440.2417230848</v>
      </c>
      <c r="G70" s="88">
        <f t="shared" si="7"/>
        <v>347758.98318335996</v>
      </c>
    </row>
    <row r="71" spans="2:8" x14ac:dyDescent="0.25">
      <c r="C71" s="59" t="s">
        <v>31</v>
      </c>
      <c r="D71" s="88">
        <f>'REF.2 - AIIP Test Yr (Actual)'!O163</f>
        <v>100893.39413140625</v>
      </c>
      <c r="E71" s="88">
        <f>'REF.3 No AIIP Test Yr (Actual)'!O163</f>
        <v>100660.15961890624</v>
      </c>
      <c r="G71" s="88">
        <f t="shared" si="7"/>
        <v>233.23451250001381</v>
      </c>
    </row>
    <row r="72" spans="2:8" x14ac:dyDescent="0.25">
      <c r="D72" s="88"/>
      <c r="E72" s="88"/>
    </row>
    <row r="73" spans="2:8" ht="13.8" thickBot="1" x14ac:dyDescent="0.3">
      <c r="D73" s="89">
        <f>SUM(D66:D72)</f>
        <v>3124271.2266028509</v>
      </c>
      <c r="E73" s="89">
        <f>SUM(E66:E72)</f>
        <v>2451472.7517069909</v>
      </c>
      <c r="G73" s="89">
        <f>SUM(G66:G72)</f>
        <v>672798.47489585995</v>
      </c>
      <c r="H73" s="94"/>
    </row>
    <row r="74" spans="2:8" ht="13.8" thickTop="1" x14ac:dyDescent="0.25">
      <c r="D74" s="71" t="s">
        <v>52</v>
      </c>
      <c r="E74" s="71" t="s">
        <v>52</v>
      </c>
      <c r="G74" s="88">
        <f>G73*0.265</f>
        <v>178291.5958474029</v>
      </c>
    </row>
    <row r="75" spans="2:8" ht="13.8" thickBot="1" x14ac:dyDescent="0.3">
      <c r="D75" s="90" t="s">
        <v>53</v>
      </c>
      <c r="E75" s="90" t="s">
        <v>53</v>
      </c>
      <c r="F75" s="90"/>
      <c r="G75" s="91">
        <f>G74/0.735</f>
        <v>242573.59979238492</v>
      </c>
    </row>
    <row r="76" spans="2:8" ht="13.8" thickTop="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37F3-049E-4905-A50B-E729FD217A15}">
  <dimension ref="A1:AC184"/>
  <sheetViews>
    <sheetView topLeftCell="A170" workbookViewId="0">
      <selection activeCell="A180" sqref="A180:P184"/>
    </sheetView>
  </sheetViews>
  <sheetFormatPr defaultColWidth="8.77734375" defaultRowHeight="14.4" outlineLevelRow="1" outlineLevelCol="1" x14ac:dyDescent="0.3"/>
  <cols>
    <col min="1" max="1" width="37.77734375" style="57" customWidth="1"/>
    <col min="2" max="4" width="16.21875" style="57" customWidth="1"/>
    <col min="5" max="5" width="8.77734375" style="57"/>
    <col min="6" max="8" width="16.21875" style="57" customWidth="1"/>
    <col min="9" max="12" width="16.21875" style="57" customWidth="1" outlineLevel="1"/>
    <col min="13" max="13" width="18.21875" style="57" customWidth="1"/>
    <col min="14" max="14" width="18.21875" style="68" customWidth="1"/>
    <col min="15" max="15" width="18.21875" style="57" customWidth="1"/>
    <col min="16" max="16" width="16.21875" style="57" customWidth="1"/>
    <col min="17" max="28" width="8.77734375" style="57"/>
    <col min="29" max="29" width="8.77734375" style="58"/>
  </cols>
  <sheetData>
    <row r="1" spans="1:29" ht="17.399999999999999" x14ac:dyDescent="0.3">
      <c r="A1" s="1" t="s">
        <v>0</v>
      </c>
      <c r="B1" s="2"/>
      <c r="C1" s="2"/>
      <c r="D1" s="3"/>
      <c r="E1" s="4"/>
      <c r="F1" s="3"/>
      <c r="G1" s="3"/>
      <c r="H1" s="5"/>
      <c r="I1" s="3"/>
      <c r="J1" s="3"/>
      <c r="K1" s="3"/>
      <c r="L1" s="3"/>
      <c r="M1" s="6" t="s">
        <v>1</v>
      </c>
      <c r="N1" s="7"/>
      <c r="O1" s="3"/>
      <c r="P1" s="3"/>
      <c r="Q1" s="8"/>
      <c r="R1" s="3"/>
      <c r="S1" s="3"/>
      <c r="T1" s="3"/>
      <c r="U1" s="3"/>
      <c r="V1" s="3"/>
      <c r="W1" s="3"/>
      <c r="X1" s="3"/>
      <c r="Y1" s="3"/>
      <c r="Z1" s="3"/>
      <c r="AA1" s="3"/>
      <c r="AB1" s="3"/>
      <c r="AC1" s="9"/>
    </row>
    <row r="2" spans="1:29" x14ac:dyDescent="0.3">
      <c r="A2" s="10" t="s">
        <v>2</v>
      </c>
      <c r="B2" s="11"/>
      <c r="C2" s="11"/>
      <c r="D2" s="12"/>
      <c r="E2" s="13"/>
      <c r="F2" s="14"/>
      <c r="G2" s="14"/>
      <c r="H2" s="14"/>
      <c r="I2" s="14"/>
      <c r="J2" s="14"/>
      <c r="K2" s="14"/>
      <c r="L2" s="14"/>
      <c r="M2" s="14"/>
      <c r="N2" s="15"/>
      <c r="O2" s="14"/>
      <c r="P2" s="14"/>
      <c r="Q2" s="16"/>
      <c r="R2" s="14"/>
      <c r="S2" s="14"/>
      <c r="T2" s="14"/>
      <c r="U2" s="14"/>
      <c r="V2" s="14"/>
      <c r="W2" s="14"/>
      <c r="X2" s="14"/>
      <c r="Y2" s="14"/>
      <c r="Z2" s="14"/>
      <c r="AA2" s="14"/>
      <c r="AB2" s="14"/>
      <c r="AC2" s="17"/>
    </row>
    <row r="3" spans="1:29" x14ac:dyDescent="0.3">
      <c r="A3" s="18"/>
      <c r="B3" s="19"/>
      <c r="C3" s="19"/>
      <c r="D3" s="12"/>
      <c r="E3" s="20"/>
      <c r="F3" s="14"/>
      <c r="G3" s="14"/>
      <c r="H3" s="14"/>
      <c r="I3" s="14"/>
      <c r="J3" s="12"/>
      <c r="K3" s="12"/>
      <c r="L3" s="14"/>
      <c r="M3" s="14"/>
      <c r="N3" s="15"/>
      <c r="O3" s="14"/>
      <c r="P3" s="14"/>
      <c r="Q3" s="12"/>
      <c r="R3" s="14"/>
      <c r="S3" s="14"/>
      <c r="T3" s="14"/>
      <c r="U3" s="14"/>
      <c r="V3" s="14"/>
      <c r="W3" s="14"/>
      <c r="X3" s="14"/>
      <c r="Y3" s="14"/>
      <c r="Z3" s="14"/>
      <c r="AA3" s="14"/>
      <c r="AB3" s="14"/>
      <c r="AC3" s="17"/>
    </row>
    <row r="4" spans="1:29" hidden="1" outlineLevel="1" x14ac:dyDescent="0.3">
      <c r="A4" s="21"/>
      <c r="B4" s="22"/>
      <c r="C4" s="22"/>
      <c r="D4" s="14"/>
      <c r="E4" s="22"/>
      <c r="F4" s="22"/>
      <c r="G4" s="16"/>
      <c r="H4" s="16"/>
      <c r="I4" s="16"/>
      <c r="J4" s="16"/>
      <c r="K4" s="23"/>
      <c r="L4" s="23"/>
      <c r="M4" s="14"/>
      <c r="N4" s="16"/>
      <c r="O4" s="24"/>
      <c r="P4" s="16"/>
      <c r="Q4" s="14"/>
      <c r="R4" s="14"/>
      <c r="S4" s="14"/>
      <c r="T4" s="14"/>
      <c r="U4" s="14"/>
      <c r="V4" s="14"/>
      <c r="W4" s="14"/>
      <c r="X4" s="14"/>
      <c r="Y4" s="14"/>
      <c r="Z4" s="14"/>
      <c r="AA4" s="14"/>
      <c r="AB4" s="14"/>
      <c r="AC4" s="25"/>
    </row>
    <row r="5" spans="1:29" hidden="1" outlineLevel="1" x14ac:dyDescent="0.3">
      <c r="A5" s="21"/>
      <c r="B5" s="22"/>
      <c r="C5" s="22"/>
      <c r="D5" s="14"/>
      <c r="E5" s="22"/>
      <c r="F5" s="22"/>
      <c r="G5" s="16"/>
      <c r="H5" s="16"/>
      <c r="I5" s="16"/>
      <c r="J5" s="16"/>
      <c r="K5" s="23"/>
      <c r="L5" s="23"/>
      <c r="M5" s="14"/>
      <c r="N5" s="16"/>
      <c r="O5" s="24"/>
      <c r="P5" s="16"/>
      <c r="Q5" s="14"/>
      <c r="R5" s="14"/>
      <c r="S5" s="14"/>
      <c r="T5" s="14"/>
      <c r="U5" s="14"/>
      <c r="V5" s="14"/>
      <c r="W5" s="14"/>
      <c r="X5" s="14"/>
      <c r="Y5" s="14"/>
      <c r="Z5" s="14"/>
      <c r="AA5" s="14"/>
      <c r="AB5" s="14"/>
      <c r="AC5" s="25"/>
    </row>
    <row r="6" spans="1:29" hidden="1" outlineLevel="1" x14ac:dyDescent="0.3">
      <c r="A6" s="26"/>
      <c r="B6" s="22"/>
      <c r="C6" s="22"/>
      <c r="D6" s="14"/>
      <c r="E6" s="22"/>
      <c r="F6" s="22"/>
      <c r="G6" s="16"/>
      <c r="H6" s="16"/>
      <c r="I6" s="16"/>
      <c r="J6" s="16"/>
      <c r="K6" s="23"/>
      <c r="L6" s="23"/>
      <c r="M6" s="14"/>
      <c r="N6" s="16"/>
      <c r="O6" s="24"/>
      <c r="P6" s="16"/>
      <c r="Q6" s="14"/>
      <c r="R6" s="14"/>
      <c r="S6" s="14"/>
      <c r="T6" s="14"/>
      <c r="U6" s="14"/>
      <c r="V6" s="14"/>
      <c r="W6" s="14"/>
      <c r="X6" s="14"/>
      <c r="Y6" s="14"/>
      <c r="Z6" s="14"/>
      <c r="AA6" s="14"/>
      <c r="AB6" s="14"/>
      <c r="AC6" s="25"/>
    </row>
    <row r="7" spans="1:29" hidden="1" outlineLevel="1" x14ac:dyDescent="0.3">
      <c r="A7" s="26"/>
      <c r="B7" s="22"/>
      <c r="C7" s="22"/>
      <c r="D7" s="14"/>
      <c r="E7" s="22"/>
      <c r="F7" s="22"/>
      <c r="G7" s="16"/>
      <c r="H7" s="16"/>
      <c r="I7" s="16"/>
      <c r="J7" s="16"/>
      <c r="K7" s="23"/>
      <c r="L7" s="23"/>
      <c r="M7" s="14"/>
      <c r="N7" s="16"/>
      <c r="O7" s="24"/>
      <c r="P7" s="16"/>
      <c r="Q7" s="14"/>
      <c r="R7" s="14"/>
      <c r="S7" s="14"/>
      <c r="T7" s="14"/>
      <c r="U7" s="14"/>
      <c r="V7" s="14"/>
      <c r="W7" s="14"/>
      <c r="X7" s="14"/>
      <c r="Y7" s="14"/>
      <c r="Z7" s="14"/>
      <c r="AA7" s="14"/>
      <c r="AB7" s="14"/>
      <c r="AC7" s="25"/>
    </row>
    <row r="8" spans="1:29" hidden="1" outlineLevel="1" x14ac:dyDescent="0.3">
      <c r="A8" s="26"/>
      <c r="B8" s="22"/>
      <c r="C8" s="22"/>
      <c r="D8" s="14"/>
      <c r="E8" s="22"/>
      <c r="F8" s="22"/>
      <c r="G8" s="16"/>
      <c r="H8" s="16"/>
      <c r="I8" s="16"/>
      <c r="J8" s="16"/>
      <c r="K8" s="23"/>
      <c r="L8" s="23"/>
      <c r="M8" s="14"/>
      <c r="N8" s="16"/>
      <c r="O8" s="24"/>
      <c r="P8" s="16"/>
      <c r="Q8" s="14"/>
      <c r="R8" s="14"/>
      <c r="S8" s="14"/>
      <c r="T8" s="14"/>
      <c r="U8" s="14"/>
      <c r="V8" s="14"/>
      <c r="W8" s="14"/>
      <c r="X8" s="14"/>
      <c r="Y8" s="14"/>
      <c r="Z8" s="14"/>
      <c r="AA8" s="14"/>
      <c r="AB8" s="14"/>
      <c r="AC8" s="25"/>
    </row>
    <row r="9" spans="1:29" hidden="1" outlineLevel="1" x14ac:dyDescent="0.3">
      <c r="A9" s="26"/>
      <c r="B9" s="22"/>
      <c r="C9" s="22"/>
      <c r="D9" s="14"/>
      <c r="E9" s="22"/>
      <c r="F9" s="22"/>
      <c r="G9" s="16"/>
      <c r="H9" s="16"/>
      <c r="I9" s="16"/>
      <c r="J9" s="16"/>
      <c r="K9" s="23"/>
      <c r="L9" s="23"/>
      <c r="M9" s="14"/>
      <c r="N9" s="16"/>
      <c r="O9" s="24"/>
      <c r="P9" s="16"/>
      <c r="Q9" s="14"/>
      <c r="R9" s="14"/>
      <c r="S9" s="14"/>
      <c r="T9" s="14"/>
      <c r="U9" s="14"/>
      <c r="V9" s="14"/>
      <c r="W9" s="14"/>
      <c r="X9" s="14"/>
      <c r="Y9" s="14"/>
      <c r="Z9" s="14"/>
      <c r="AA9" s="14"/>
      <c r="AB9" s="14"/>
      <c r="AC9" s="25"/>
    </row>
    <row r="10" spans="1:29" hidden="1" outlineLevel="1" x14ac:dyDescent="0.3">
      <c r="A10" s="26"/>
      <c r="B10" s="22"/>
      <c r="C10" s="22"/>
      <c r="D10" s="14"/>
      <c r="E10" s="22"/>
      <c r="F10" s="22"/>
      <c r="G10" s="16"/>
      <c r="H10" s="16"/>
      <c r="I10" s="16"/>
      <c r="J10" s="16"/>
      <c r="K10" s="23"/>
      <c r="L10" s="23"/>
      <c r="M10" s="14"/>
      <c r="N10" s="16"/>
      <c r="O10" s="24"/>
      <c r="P10" s="16"/>
      <c r="Q10" s="14"/>
      <c r="R10" s="14"/>
      <c r="S10" s="14"/>
      <c r="T10" s="14"/>
      <c r="U10" s="14"/>
      <c r="V10" s="14"/>
      <c r="W10" s="14"/>
      <c r="X10" s="14"/>
      <c r="Y10" s="14"/>
      <c r="Z10" s="14"/>
      <c r="AA10" s="14"/>
      <c r="AB10" s="14"/>
      <c r="AC10" s="25"/>
    </row>
    <row r="11" spans="1:29" hidden="1" outlineLevel="1" x14ac:dyDescent="0.3">
      <c r="A11" s="26"/>
      <c r="B11" s="22"/>
      <c r="C11" s="22"/>
      <c r="D11" s="14"/>
      <c r="E11" s="22"/>
      <c r="F11" s="22"/>
      <c r="G11" s="16"/>
      <c r="H11" s="16"/>
      <c r="I11" s="16"/>
      <c r="J11" s="16"/>
      <c r="K11" s="23"/>
      <c r="L11" s="23"/>
      <c r="M11" s="14"/>
      <c r="N11" s="16"/>
      <c r="O11" s="24"/>
      <c r="P11" s="16"/>
      <c r="Q11" s="14"/>
      <c r="R11" s="14"/>
      <c r="S11" s="14"/>
      <c r="T11" s="14"/>
      <c r="U11" s="14"/>
      <c r="V11" s="14"/>
      <c r="W11" s="14"/>
      <c r="X11" s="14"/>
      <c r="Y11" s="14"/>
      <c r="Z11" s="14"/>
      <c r="AA11" s="14"/>
      <c r="AB11" s="14"/>
      <c r="AC11" s="25"/>
    </row>
    <row r="12" spans="1:29" hidden="1" outlineLevel="1" x14ac:dyDescent="0.3">
      <c r="A12" s="26"/>
      <c r="B12" s="22"/>
      <c r="C12" s="22"/>
      <c r="D12" s="14"/>
      <c r="E12" s="22"/>
      <c r="F12" s="22"/>
      <c r="G12" s="16"/>
      <c r="H12" s="16"/>
      <c r="I12" s="16"/>
      <c r="J12" s="16"/>
      <c r="K12" s="23"/>
      <c r="L12" s="23"/>
      <c r="M12" s="14"/>
      <c r="N12" s="16"/>
      <c r="O12" s="24"/>
      <c r="P12" s="16"/>
      <c r="Q12" s="14"/>
      <c r="R12" s="14"/>
      <c r="S12" s="14"/>
      <c r="T12" s="14"/>
      <c r="U12" s="14"/>
      <c r="V12" s="14"/>
      <c r="W12" s="14"/>
      <c r="X12" s="14"/>
      <c r="Y12" s="14"/>
      <c r="Z12" s="14"/>
      <c r="AA12" s="14"/>
      <c r="AB12" s="14"/>
      <c r="AC12" s="25"/>
    </row>
    <row r="13" spans="1:29" hidden="1" outlineLevel="1" x14ac:dyDescent="0.3">
      <c r="A13" s="26"/>
      <c r="B13" s="22"/>
      <c r="C13" s="22"/>
      <c r="D13" s="14"/>
      <c r="E13" s="22"/>
      <c r="F13" s="22"/>
      <c r="G13" s="16"/>
      <c r="H13" s="16"/>
      <c r="I13" s="16"/>
      <c r="J13" s="16"/>
      <c r="K13" s="23"/>
      <c r="L13" s="23"/>
      <c r="M13" s="14"/>
      <c r="N13" s="16"/>
      <c r="O13" s="24"/>
      <c r="P13" s="16"/>
      <c r="Q13" s="14"/>
      <c r="R13" s="14"/>
      <c r="S13" s="14"/>
      <c r="T13" s="14"/>
      <c r="U13" s="14"/>
      <c r="V13" s="14"/>
      <c r="W13" s="14"/>
      <c r="X13" s="14"/>
      <c r="Y13" s="14"/>
      <c r="Z13" s="14"/>
      <c r="AA13" s="14"/>
      <c r="AB13" s="14"/>
      <c r="AC13" s="25"/>
    </row>
    <row r="14" spans="1:29" hidden="1" outlineLevel="1" x14ac:dyDescent="0.3">
      <c r="A14" s="26"/>
      <c r="B14" s="22"/>
      <c r="C14" s="22"/>
      <c r="D14" s="14"/>
      <c r="E14" s="22"/>
      <c r="F14" s="22"/>
      <c r="G14" s="16"/>
      <c r="H14" s="16"/>
      <c r="I14" s="16"/>
      <c r="J14" s="16"/>
      <c r="K14" s="23"/>
      <c r="L14" s="23"/>
      <c r="M14" s="14"/>
      <c r="N14" s="16"/>
      <c r="O14" s="24"/>
      <c r="P14" s="16"/>
      <c r="Q14" s="14"/>
      <c r="R14" s="14"/>
      <c r="S14" s="14"/>
      <c r="T14" s="14"/>
      <c r="U14" s="14"/>
      <c r="V14" s="14"/>
      <c r="W14" s="14"/>
      <c r="X14" s="14"/>
      <c r="Y14" s="14"/>
      <c r="Z14" s="14"/>
      <c r="AA14" s="14"/>
      <c r="AB14" s="14"/>
      <c r="AC14" s="25"/>
    </row>
    <row r="15" spans="1:29" hidden="1" outlineLevel="1" x14ac:dyDescent="0.3">
      <c r="A15" s="26"/>
      <c r="B15" s="22"/>
      <c r="C15" s="22"/>
      <c r="D15" s="14"/>
      <c r="E15" s="22"/>
      <c r="F15" s="22"/>
      <c r="G15" s="16"/>
      <c r="H15" s="16"/>
      <c r="I15" s="16"/>
      <c r="J15" s="16"/>
      <c r="K15" s="23"/>
      <c r="L15" s="23"/>
      <c r="M15" s="14"/>
      <c r="N15" s="16"/>
      <c r="O15" s="24"/>
      <c r="P15" s="16"/>
      <c r="Q15" s="14"/>
      <c r="R15" s="14"/>
      <c r="S15" s="14"/>
      <c r="T15" s="14"/>
      <c r="U15" s="14"/>
      <c r="V15" s="14"/>
      <c r="W15" s="14"/>
      <c r="X15" s="14"/>
      <c r="Y15" s="14"/>
      <c r="Z15" s="14"/>
      <c r="AA15" s="14"/>
      <c r="AB15" s="14"/>
      <c r="AC15" s="25"/>
    </row>
    <row r="16" spans="1:29" hidden="1" outlineLevel="1" x14ac:dyDescent="0.3">
      <c r="A16" s="26"/>
      <c r="B16" s="22"/>
      <c r="C16" s="22"/>
      <c r="D16" s="14"/>
      <c r="E16" s="22"/>
      <c r="F16" s="22"/>
      <c r="G16" s="16"/>
      <c r="H16" s="16"/>
      <c r="I16" s="16"/>
      <c r="J16" s="16"/>
      <c r="K16" s="23"/>
      <c r="L16" s="23"/>
      <c r="M16" s="14"/>
      <c r="N16" s="16"/>
      <c r="O16" s="24"/>
      <c r="P16" s="16"/>
      <c r="Q16" s="14"/>
      <c r="R16" s="14"/>
      <c r="S16" s="14"/>
      <c r="T16" s="14"/>
      <c r="U16" s="14"/>
      <c r="V16" s="14"/>
      <c r="W16" s="14"/>
      <c r="X16" s="14"/>
      <c r="Y16" s="14"/>
      <c r="Z16" s="14"/>
      <c r="AA16" s="14"/>
      <c r="AB16" s="14"/>
      <c r="AC16" s="25"/>
    </row>
    <row r="17" spans="1:29" hidden="1" outlineLevel="1" x14ac:dyDescent="0.3">
      <c r="A17" s="21"/>
      <c r="B17" s="22"/>
      <c r="C17" s="22"/>
      <c r="D17" s="14"/>
      <c r="E17" s="22"/>
      <c r="F17" s="22"/>
      <c r="G17" s="16"/>
      <c r="H17" s="16"/>
      <c r="I17" s="16"/>
      <c r="J17" s="16"/>
      <c r="K17" s="23"/>
      <c r="L17" s="23"/>
      <c r="M17" s="14"/>
      <c r="N17" s="16"/>
      <c r="O17" s="24"/>
      <c r="P17" s="16"/>
      <c r="Q17" s="14"/>
      <c r="R17" s="14"/>
      <c r="S17" s="14"/>
      <c r="T17" s="14"/>
      <c r="U17" s="14"/>
      <c r="V17" s="14"/>
      <c r="W17" s="14"/>
      <c r="X17" s="14"/>
      <c r="Y17" s="14"/>
      <c r="Z17" s="14"/>
      <c r="AA17" s="14"/>
      <c r="AB17" s="14"/>
      <c r="AC17" s="25"/>
    </row>
    <row r="18" spans="1:29" hidden="1" outlineLevel="1" x14ac:dyDescent="0.3">
      <c r="A18" s="26"/>
      <c r="B18" s="22"/>
      <c r="C18" s="22"/>
      <c r="D18" s="14"/>
      <c r="E18" s="22"/>
      <c r="F18" s="22"/>
      <c r="G18" s="16"/>
      <c r="H18" s="16"/>
      <c r="I18" s="16"/>
      <c r="J18" s="16"/>
      <c r="K18" s="23"/>
      <c r="L18" s="23"/>
      <c r="M18" s="14"/>
      <c r="N18" s="16"/>
      <c r="O18" s="24"/>
      <c r="P18" s="16"/>
      <c r="Q18" s="14"/>
      <c r="R18" s="14"/>
      <c r="S18" s="14"/>
      <c r="T18" s="14"/>
      <c r="U18" s="14"/>
      <c r="V18" s="14"/>
      <c r="W18" s="14"/>
      <c r="X18" s="14"/>
      <c r="Y18" s="14"/>
      <c r="Z18" s="14"/>
      <c r="AA18" s="14"/>
      <c r="AB18" s="14"/>
      <c r="AC18" s="25"/>
    </row>
    <row r="19" spans="1:29" hidden="1" outlineLevel="1" x14ac:dyDescent="0.3">
      <c r="A19" s="26"/>
      <c r="B19" s="22"/>
      <c r="C19" s="22"/>
      <c r="D19" s="14"/>
      <c r="E19" s="22"/>
      <c r="F19" s="22"/>
      <c r="G19" s="16"/>
      <c r="H19" s="16"/>
      <c r="I19" s="16"/>
      <c r="J19" s="16"/>
      <c r="K19" s="23"/>
      <c r="L19" s="23"/>
      <c r="M19" s="14"/>
      <c r="N19" s="16"/>
      <c r="O19" s="24"/>
      <c r="P19" s="16"/>
      <c r="Q19" s="14"/>
      <c r="R19" s="14"/>
      <c r="S19" s="14"/>
      <c r="T19" s="14"/>
      <c r="U19" s="14"/>
      <c r="V19" s="14"/>
      <c r="W19" s="14"/>
      <c r="X19" s="14"/>
      <c r="Y19" s="14"/>
      <c r="Z19" s="14"/>
      <c r="AA19" s="14"/>
      <c r="AB19" s="14"/>
      <c r="AC19" s="25"/>
    </row>
    <row r="20" spans="1:29" hidden="1" outlineLevel="1" x14ac:dyDescent="0.3">
      <c r="A20" s="26"/>
      <c r="B20" s="22"/>
      <c r="C20" s="22"/>
      <c r="D20" s="14"/>
      <c r="E20" s="22"/>
      <c r="F20" s="22"/>
      <c r="G20" s="16"/>
      <c r="H20" s="16"/>
      <c r="I20" s="16"/>
      <c r="J20" s="16"/>
      <c r="K20" s="23"/>
      <c r="L20" s="23"/>
      <c r="M20" s="14"/>
      <c r="N20" s="16"/>
      <c r="O20" s="24"/>
      <c r="P20" s="16"/>
      <c r="Q20" s="14"/>
      <c r="R20" s="14"/>
      <c r="S20" s="14"/>
      <c r="T20" s="14"/>
      <c r="U20" s="14"/>
      <c r="V20" s="14"/>
      <c r="W20" s="14"/>
      <c r="X20" s="14"/>
      <c r="Y20" s="14"/>
      <c r="Z20" s="14"/>
      <c r="AA20" s="14"/>
      <c r="AB20" s="14"/>
      <c r="AC20" s="25"/>
    </row>
    <row r="21" spans="1:29" hidden="1" outlineLevel="1" x14ac:dyDescent="0.3">
      <c r="A21" s="21"/>
      <c r="B21" s="22"/>
      <c r="C21" s="22"/>
      <c r="D21" s="14"/>
      <c r="E21" s="22"/>
      <c r="F21" s="22"/>
      <c r="G21" s="16"/>
      <c r="H21" s="16"/>
      <c r="I21" s="16"/>
      <c r="J21" s="16"/>
      <c r="K21" s="23"/>
      <c r="L21" s="23"/>
      <c r="M21" s="14"/>
      <c r="N21" s="16"/>
      <c r="O21" s="24"/>
      <c r="P21" s="16"/>
      <c r="Q21" s="14"/>
      <c r="R21" s="14"/>
      <c r="S21" s="14"/>
      <c r="T21" s="14"/>
      <c r="U21" s="14"/>
      <c r="V21" s="14"/>
      <c r="W21" s="14"/>
      <c r="X21" s="14"/>
      <c r="Y21" s="14"/>
      <c r="Z21" s="14"/>
      <c r="AA21" s="14"/>
      <c r="AB21" s="14"/>
      <c r="AC21" s="25"/>
    </row>
    <row r="22" spans="1:29" hidden="1" outlineLevel="1" x14ac:dyDescent="0.3">
      <c r="A22" s="21"/>
      <c r="B22" s="22"/>
      <c r="C22" s="22"/>
      <c r="D22" s="14"/>
      <c r="E22" s="22"/>
      <c r="F22" s="22"/>
      <c r="G22" s="16"/>
      <c r="H22" s="16"/>
      <c r="I22" s="16"/>
      <c r="J22" s="16"/>
      <c r="K22" s="23"/>
      <c r="L22" s="23"/>
      <c r="M22" s="14"/>
      <c r="N22" s="16"/>
      <c r="O22" s="24"/>
      <c r="P22" s="16"/>
      <c r="Q22" s="14"/>
      <c r="R22" s="14"/>
      <c r="S22" s="14"/>
      <c r="T22" s="14"/>
      <c r="U22" s="14"/>
      <c r="V22" s="14"/>
      <c r="W22" s="14"/>
      <c r="X22" s="14"/>
      <c r="Y22" s="14"/>
      <c r="Z22" s="14"/>
      <c r="AA22" s="14"/>
      <c r="AB22" s="14"/>
      <c r="AC22" s="25"/>
    </row>
    <row r="23" spans="1:29" ht="15" collapsed="1" thickBot="1" x14ac:dyDescent="0.35">
      <c r="A23" s="27"/>
      <c r="B23" s="28"/>
      <c r="C23" s="28"/>
      <c r="D23" s="29"/>
      <c r="E23" s="30"/>
      <c r="F23" s="31"/>
      <c r="G23" s="31"/>
      <c r="H23" s="31"/>
      <c r="I23" s="31"/>
      <c r="J23" s="31"/>
      <c r="K23" s="31"/>
      <c r="L23" s="31"/>
      <c r="M23" s="31"/>
      <c r="N23" s="32"/>
      <c r="O23" s="31"/>
      <c r="P23" s="31"/>
      <c r="Q23" s="29"/>
      <c r="R23" s="31"/>
      <c r="S23" s="31"/>
      <c r="T23" s="31"/>
      <c r="U23" s="31"/>
      <c r="V23" s="31"/>
      <c r="W23" s="31"/>
      <c r="X23" s="31"/>
      <c r="Y23" s="31"/>
      <c r="Z23" s="31"/>
      <c r="AA23" s="31"/>
      <c r="AB23" s="31"/>
      <c r="AC23" s="33"/>
    </row>
    <row r="24" spans="1:29" ht="15" thickBot="1" x14ac:dyDescent="0.35">
      <c r="A24" s="34"/>
      <c r="B24" s="35"/>
      <c r="C24" s="35"/>
      <c r="D24" s="36"/>
      <c r="E24" s="37"/>
      <c r="F24" s="38"/>
      <c r="G24" s="38"/>
      <c r="H24" s="38"/>
      <c r="I24" s="38"/>
      <c r="J24" s="38"/>
      <c r="K24" s="38"/>
      <c r="L24" s="38"/>
      <c r="M24" s="38"/>
      <c r="N24" s="39"/>
      <c r="O24" s="38"/>
      <c r="P24" s="38"/>
      <c r="Q24" s="36"/>
      <c r="R24" s="38"/>
      <c r="S24" s="38"/>
      <c r="T24" s="38"/>
      <c r="U24" s="38"/>
      <c r="V24" s="38"/>
      <c r="W24" s="38"/>
      <c r="X24" s="38"/>
      <c r="Y24" s="38"/>
      <c r="Z24" s="38"/>
      <c r="AA24" s="38"/>
      <c r="AB24" s="38"/>
      <c r="AC24" s="40"/>
    </row>
    <row r="25" spans="1:29" ht="27" thickBot="1" x14ac:dyDescent="0.35">
      <c r="A25" s="114" t="s">
        <v>3</v>
      </c>
      <c r="B25" s="115"/>
      <c r="C25" s="41" t="s">
        <v>4</v>
      </c>
      <c r="D25" s="11" t="s">
        <v>41</v>
      </c>
      <c r="E25" s="37"/>
      <c r="F25" s="38"/>
      <c r="G25" s="38"/>
      <c r="H25" s="38"/>
      <c r="I25" s="38"/>
      <c r="J25" s="38"/>
      <c r="K25" s="38"/>
      <c r="L25" s="38"/>
      <c r="M25" s="38"/>
      <c r="N25" s="39"/>
      <c r="O25" s="38"/>
      <c r="P25" s="38"/>
      <c r="Q25" s="36"/>
      <c r="R25" s="38"/>
      <c r="S25" s="38"/>
      <c r="T25" s="38"/>
      <c r="U25" s="38"/>
      <c r="V25" s="38"/>
      <c r="W25" s="38"/>
      <c r="X25" s="38"/>
      <c r="Y25" s="38"/>
      <c r="Z25" s="38"/>
      <c r="AA25" s="38"/>
      <c r="AB25" s="38"/>
      <c r="AC25" s="40"/>
    </row>
    <row r="26" spans="1:29" ht="15" thickBot="1" x14ac:dyDescent="0.35">
      <c r="A26" s="34"/>
      <c r="B26" s="35"/>
      <c r="C26" s="35"/>
      <c r="D26" s="36"/>
      <c r="E26" s="37"/>
      <c r="F26" s="38"/>
      <c r="G26" s="38"/>
      <c r="H26" s="38"/>
      <c r="I26" s="38"/>
      <c r="J26" s="38"/>
      <c r="K26" s="38"/>
      <c r="L26" s="38"/>
      <c r="M26" s="38"/>
      <c r="N26" s="39"/>
      <c r="O26" s="38"/>
      <c r="P26" s="38"/>
      <c r="Q26" s="36"/>
      <c r="R26" s="38"/>
      <c r="S26" s="38"/>
      <c r="T26" s="38"/>
      <c r="U26" s="38"/>
      <c r="V26" s="38"/>
      <c r="W26" s="38"/>
      <c r="X26" s="38"/>
      <c r="Y26" s="38"/>
      <c r="Z26" s="38"/>
      <c r="AA26" s="38"/>
      <c r="AB26" s="38"/>
      <c r="AC26" s="40"/>
    </row>
    <row r="27" spans="1:29" ht="15" thickBot="1" x14ac:dyDescent="0.35">
      <c r="A27" s="114" t="s">
        <v>5</v>
      </c>
      <c r="B27" s="115"/>
      <c r="C27" s="42" t="s">
        <v>6</v>
      </c>
      <c r="D27" s="43" t="s">
        <v>7</v>
      </c>
      <c r="E27" s="37"/>
      <c r="F27" s="38"/>
      <c r="G27" s="38"/>
      <c r="H27" s="38"/>
      <c r="I27" s="38"/>
      <c r="J27" s="38"/>
      <c r="K27" s="38"/>
      <c r="L27" s="38"/>
      <c r="M27" s="38"/>
      <c r="N27" s="39"/>
      <c r="O27" s="38"/>
      <c r="P27" s="38"/>
      <c r="Q27" s="36"/>
      <c r="R27" s="38"/>
      <c r="S27" s="38"/>
      <c r="T27" s="38"/>
      <c r="U27" s="38"/>
      <c r="V27" s="38"/>
      <c r="W27" s="38"/>
      <c r="X27" s="38"/>
      <c r="Y27" s="38"/>
      <c r="Z27" s="38"/>
      <c r="AA27" s="38"/>
      <c r="AB27" s="38"/>
      <c r="AC27" s="40"/>
    </row>
    <row r="28" spans="1:29" ht="15" thickBot="1" x14ac:dyDescent="0.35">
      <c r="A28" s="112" t="s">
        <v>8</v>
      </c>
      <c r="B28" s="113"/>
      <c r="C28" s="44">
        <v>1.5</v>
      </c>
      <c r="D28" s="36"/>
      <c r="E28" s="37"/>
      <c r="F28" s="38"/>
      <c r="G28" s="38"/>
      <c r="H28" s="38"/>
      <c r="I28" s="38"/>
      <c r="J28" s="38"/>
      <c r="K28" s="38"/>
      <c r="L28" s="38"/>
      <c r="M28" s="38"/>
      <c r="N28" s="39"/>
      <c r="O28" s="38"/>
      <c r="P28" s="38"/>
      <c r="Q28" s="36"/>
      <c r="R28" s="38"/>
      <c r="S28" s="38"/>
      <c r="T28" s="38"/>
      <c r="U28" s="38"/>
      <c r="V28" s="38"/>
      <c r="W28" s="38"/>
      <c r="X28" s="38"/>
      <c r="Y28" s="38"/>
      <c r="Z28" s="38"/>
      <c r="AA28" s="38"/>
      <c r="AB28" s="38"/>
      <c r="AC28" s="40"/>
    </row>
    <row r="29" spans="1:29" x14ac:dyDescent="0.3">
      <c r="A29" s="34"/>
      <c r="B29" s="35"/>
      <c r="C29" s="35"/>
      <c r="D29" s="36"/>
      <c r="E29" s="37"/>
      <c r="F29" s="38"/>
      <c r="G29" s="38"/>
      <c r="H29" s="38"/>
      <c r="I29" s="38"/>
      <c r="J29" s="45"/>
      <c r="K29" s="46"/>
      <c r="L29" s="38"/>
      <c r="M29" s="38"/>
      <c r="N29" s="39"/>
      <c r="O29" s="38"/>
      <c r="P29" s="38"/>
      <c r="Q29" s="36"/>
      <c r="R29" s="38"/>
      <c r="S29" s="38"/>
      <c r="T29" s="38"/>
      <c r="U29" s="38"/>
      <c r="V29" s="38"/>
      <c r="W29" s="38"/>
      <c r="X29" s="38"/>
      <c r="Y29" s="38"/>
      <c r="Z29" s="38"/>
      <c r="AA29" s="38"/>
      <c r="AB29" s="38"/>
      <c r="AC29" s="40"/>
    </row>
    <row r="30" spans="1:29" ht="66.599999999999994" thickBot="1" x14ac:dyDescent="0.35">
      <c r="A30" s="47" t="s">
        <v>9</v>
      </c>
      <c r="B30" s="47" t="s">
        <v>10</v>
      </c>
      <c r="C30" s="47" t="s">
        <v>11</v>
      </c>
      <c r="D30" s="47" t="s">
        <v>12</v>
      </c>
      <c r="E30" s="48"/>
      <c r="F30" s="48" t="s">
        <v>13</v>
      </c>
      <c r="G30" s="48" t="s">
        <v>14</v>
      </c>
      <c r="H30" s="48" t="s">
        <v>15</v>
      </c>
      <c r="I30" s="49" t="s">
        <v>16</v>
      </c>
      <c r="J30" s="49" t="s">
        <v>17</v>
      </c>
      <c r="K30" s="49" t="s">
        <v>18</v>
      </c>
      <c r="L30" s="49" t="s">
        <v>19</v>
      </c>
      <c r="M30" s="49" t="s">
        <v>20</v>
      </c>
      <c r="N30" s="49" t="s">
        <v>21</v>
      </c>
      <c r="O30" s="48" t="s">
        <v>22</v>
      </c>
      <c r="P30" s="49" t="s">
        <v>23</v>
      </c>
      <c r="Q30" s="50"/>
      <c r="R30" s="50"/>
      <c r="S30" s="50"/>
      <c r="T30" s="50"/>
      <c r="U30" s="50"/>
      <c r="V30" s="50"/>
      <c r="W30" s="50"/>
      <c r="X30" s="50"/>
      <c r="Y30" s="50"/>
      <c r="Z30" s="50"/>
      <c r="AA30" s="50"/>
      <c r="AB30" s="50"/>
      <c r="AC30" s="51"/>
    </row>
    <row r="31" spans="1:29" x14ac:dyDescent="0.3">
      <c r="A31" s="52"/>
      <c r="B31" s="52"/>
      <c r="C31" s="52"/>
      <c r="D31" s="53"/>
      <c r="E31" s="54"/>
      <c r="F31" s="54"/>
      <c r="G31" s="54"/>
      <c r="H31" s="54"/>
      <c r="I31" s="55"/>
      <c r="J31" s="55"/>
      <c r="K31" s="55"/>
      <c r="L31" s="55"/>
      <c r="M31" s="55"/>
      <c r="N31" s="56"/>
      <c r="O31" s="54"/>
      <c r="P31" s="55"/>
      <c r="Q31" s="54"/>
      <c r="R31" s="54"/>
      <c r="S31" s="54"/>
      <c r="T31" s="54"/>
    </row>
    <row r="32" spans="1:29" x14ac:dyDescent="0.3">
      <c r="A32" s="59">
        <f>'[36]9. Sch 8 - CCA'!A33</f>
        <v>0</v>
      </c>
      <c r="B32" s="59" t="s">
        <v>24</v>
      </c>
      <c r="C32" s="60">
        <v>0.04</v>
      </c>
      <c r="D32" s="59"/>
      <c r="E32" s="54"/>
      <c r="F32" s="61"/>
      <c r="G32" s="61"/>
      <c r="H32" s="61">
        <f>'[36]REF.3 - CCA Continuity Schedule'!$G$7</f>
        <v>0</v>
      </c>
      <c r="I32" s="62">
        <f t="shared" ref="I32:I51" si="0">IF($C$27="No",0,IF((-H32+G32-F32)&lt;0,0,(-H32+G32-F32)))</f>
        <v>0</v>
      </c>
      <c r="J32" s="62">
        <f t="shared" ref="J32:J51" si="1">IF($C$27="No",0,IF((G32-I32)&lt;0,0,(G32-I32)))</f>
        <v>0</v>
      </c>
      <c r="K32" s="62">
        <f>IF(B32="Class 12",0,(IF($C$27="No",0,IF(((J32*$C$28)-J32)&lt;0,0,((J32*$C$28)-J32)))))</f>
        <v>0</v>
      </c>
      <c r="L32" s="62">
        <f>IF(((F32-G32+H32)*50%)&lt;0,0,(F32-G32+H32)*50%)</f>
        <v>0</v>
      </c>
      <c r="M32" s="62">
        <f>IF(OR(B32="Class 13",B32="Class 14.1"),"Calculate Manually",IF(B32="Class 12",MIN((D32+F32+H32),(D32+F32+H32+K32-L32)),(D32+F32+H32+K32-L32)))</f>
        <v>0</v>
      </c>
      <c r="N32" s="63">
        <f xml:space="preserve"> (IF(M32&lt;0,M32,IF(B32='9.1. CCA Support Schedule'!$B$19,"Calculate Manually",IF(B32='9.1. CCA Support Schedule'!$B$18,"Calculate Manually",IFERROR(IF(C32="","",M32*C32),"")))))</f>
        <v>0</v>
      </c>
      <c r="O32" s="61">
        <f t="shared" ref="O32:O40" si="2">N32</f>
        <v>0</v>
      </c>
      <c r="P32" s="62">
        <f>IF((D32+F32+H32-O32)&lt;0,0,(D32+F32+H32-O32))</f>
        <v>0</v>
      </c>
      <c r="Q32" s="54"/>
      <c r="R32" s="54"/>
      <c r="S32" s="54"/>
      <c r="T32" s="54"/>
    </row>
    <row r="33" spans="1:20" x14ac:dyDescent="0.3">
      <c r="A33" s="59">
        <f>'[36]9. Sch 8 - CCA'!A34</f>
        <v>0</v>
      </c>
      <c r="B33" s="59" t="s">
        <v>25</v>
      </c>
      <c r="C33" s="60">
        <v>0.06</v>
      </c>
      <c r="D33" s="59"/>
      <c r="E33" s="54"/>
      <c r="F33" s="61">
        <v>55832</v>
      </c>
      <c r="G33" s="61"/>
      <c r="H33" s="61">
        <f>'[36]REF.3 - CCA Continuity Schedule'!$G$8</f>
        <v>0</v>
      </c>
      <c r="I33" s="62">
        <f t="shared" si="0"/>
        <v>0</v>
      </c>
      <c r="J33" s="62">
        <f>IF($C$27="No",0,IF((G33-I33)&lt;0,0,(G33-I33)))</f>
        <v>0</v>
      </c>
      <c r="K33" s="62">
        <f>IF(B33="Class 12",0,(IF($C$27="No",0,IF(((J33*$C$28)-J33)&lt;0,0,((J33*$C$28)-J33)))))</f>
        <v>0</v>
      </c>
      <c r="L33" s="62">
        <f t="shared" ref="L33:L51" si="3">IF(((F33-G33+H33)*50%)&lt;0,0,(F33-G33+H33)*50%)</f>
        <v>27916</v>
      </c>
      <c r="M33" s="62">
        <f t="shared" ref="M33:M51" si="4">IF(OR(B33="Class 13",B33="Class 14.1"),"Calculate Manually",IF(B33="Class 12",MIN((D33+F33+H33),(D33+F33+H33+K33-L33)),(D33+F33+H33+K33-L33)))</f>
        <v>27916</v>
      </c>
      <c r="N33" s="63">
        <f xml:space="preserve"> (IF(M33&lt;0,M33,IF(B33='9.1. CCA Support Schedule'!$B$19,"Calculate Manually",IF(B33='9.1. CCA Support Schedule'!$B$18,"Calculate Manually",IFERROR(IF(C33="","",M33*C33),"")))))</f>
        <v>1674.96</v>
      </c>
      <c r="O33" s="61">
        <f t="shared" si="2"/>
        <v>1674.96</v>
      </c>
      <c r="P33" s="62">
        <f t="shared" ref="P33:P51" si="5">IF((D33+F33+H33-O33)&lt;0,0,(D33+F33+H33-O33))</f>
        <v>54157.04</v>
      </c>
      <c r="Q33" s="54"/>
      <c r="R33" s="54"/>
      <c r="S33" s="54"/>
      <c r="T33" s="54"/>
    </row>
    <row r="34" spans="1:20" x14ac:dyDescent="0.3">
      <c r="A34" s="59">
        <f>'[36]9. Sch 8 - CCA'!A35</f>
        <v>0</v>
      </c>
      <c r="B34" s="59" t="s">
        <v>26</v>
      </c>
      <c r="C34" s="60">
        <v>0.2</v>
      </c>
      <c r="D34" s="59"/>
      <c r="E34" s="54"/>
      <c r="F34" s="61">
        <v>1752239</v>
      </c>
      <c r="G34" s="61"/>
      <c r="H34" s="61">
        <f>'[36]REF.3 - CCA Continuity Schedule'!$G$11</f>
        <v>0</v>
      </c>
      <c r="I34" s="62">
        <f t="shared" si="0"/>
        <v>0</v>
      </c>
      <c r="J34" s="62">
        <f t="shared" si="1"/>
        <v>0</v>
      </c>
      <c r="K34" s="62">
        <f>IF(B34="Class 12",0,(IF($C$27="No",0,IF(((J34*$C$28)-J34)&lt;0,0,((J34*$C$28)-J34)))))</f>
        <v>0</v>
      </c>
      <c r="L34" s="62">
        <f t="shared" si="3"/>
        <v>876119.5</v>
      </c>
      <c r="M34" s="62">
        <f>IF(OR(B34="Class 13",B34="Class 14.1"),"Calculate Manually",IF(B34="Class 12",MIN((D34+F34+H34),(D34+F34+H34+K34-L34)),(D34+F34+H34+K34-L34)))</f>
        <v>876119.5</v>
      </c>
      <c r="N34" s="63">
        <f xml:space="preserve"> (IF(M34&lt;0,M34,IF(B34='9.1. CCA Support Schedule'!$B$19,"Calculate Manually",IF(B34='9.1. CCA Support Schedule'!$B$18,"Calculate Manually",IFERROR(IF(C34="","",M34*C34),"")))))</f>
        <v>175223.90000000002</v>
      </c>
      <c r="O34" s="61">
        <f t="shared" si="2"/>
        <v>175223.90000000002</v>
      </c>
      <c r="P34" s="62">
        <f t="shared" si="5"/>
        <v>1577015.1</v>
      </c>
      <c r="Q34" s="54"/>
      <c r="R34" s="54"/>
      <c r="S34" s="54"/>
      <c r="T34" s="54"/>
    </row>
    <row r="35" spans="1:20" x14ac:dyDescent="0.3">
      <c r="A35" s="59">
        <f>'[36]9. Sch 8 - CCA'!A36</f>
        <v>0</v>
      </c>
      <c r="B35" s="59" t="s">
        <v>27</v>
      </c>
      <c r="C35" s="60">
        <v>0.3</v>
      </c>
      <c r="D35" s="59"/>
      <c r="E35" s="54"/>
      <c r="F35" s="61">
        <v>459485</v>
      </c>
      <c r="G35" s="61"/>
      <c r="H35" s="61">
        <f>'[36]REF.3 - CCA Continuity Schedule'!$G$12</f>
        <v>0</v>
      </c>
      <c r="I35" s="62">
        <f t="shared" si="0"/>
        <v>0</v>
      </c>
      <c r="J35" s="62">
        <f t="shared" si="1"/>
        <v>0</v>
      </c>
      <c r="K35" s="62">
        <f t="shared" ref="K35:K51" si="6">IF(B35="Class 12",0,(IF($C$27="No",0,IF(((J35*$C$28)-J35)&lt;0,0,((J35*$C$28)-J35)))))</f>
        <v>0</v>
      </c>
      <c r="L35" s="62">
        <f t="shared" si="3"/>
        <v>229742.5</v>
      </c>
      <c r="M35" s="62">
        <f t="shared" si="4"/>
        <v>229742.5</v>
      </c>
      <c r="N35" s="63">
        <f xml:space="preserve"> (IF(M35&lt;0,M35,IF(B35='9.1. CCA Support Schedule'!$B$19,"Calculate Manually",IF(B35='9.1. CCA Support Schedule'!$B$18,"Calculate Manually",IFERROR(IF(C35="","",M35*C35),"")))))</f>
        <v>68922.75</v>
      </c>
      <c r="O35" s="61">
        <f t="shared" si="2"/>
        <v>68922.75</v>
      </c>
      <c r="P35" s="62">
        <f t="shared" si="5"/>
        <v>390562.25</v>
      </c>
      <c r="Q35" s="54"/>
      <c r="R35" s="54"/>
      <c r="S35" s="54"/>
      <c r="T35" s="54"/>
    </row>
    <row r="36" spans="1:20" x14ac:dyDescent="0.3">
      <c r="A36" s="59">
        <f>'[36]9. Sch 8 - CCA'!A37</f>
        <v>0</v>
      </c>
      <c r="B36" s="59" t="s">
        <v>28</v>
      </c>
      <c r="C36" s="60">
        <v>1</v>
      </c>
      <c r="D36" s="59"/>
      <c r="E36" s="54"/>
      <c r="F36" s="61">
        <v>550748</v>
      </c>
      <c r="G36" s="61"/>
      <c r="H36" s="61">
        <f>'[36]REF.3 - CCA Continuity Schedule'!$G$14</f>
        <v>0</v>
      </c>
      <c r="I36" s="62">
        <f t="shared" si="0"/>
        <v>0</v>
      </c>
      <c r="J36" s="62">
        <f t="shared" si="1"/>
        <v>0</v>
      </c>
      <c r="K36" s="62">
        <f t="shared" si="6"/>
        <v>0</v>
      </c>
      <c r="L36" s="62">
        <f t="shared" si="3"/>
        <v>275374</v>
      </c>
      <c r="M36" s="62">
        <f>IF(OR(B36="Class 13",B36="Class 14.1"),"Calculate Manually",IF(B36="Class 12",MIN((D36+F36+H36),(D36+F36+H36+K36-L36)),(D36+F36+H36+K36-L36)))</f>
        <v>275374</v>
      </c>
      <c r="N36" s="63">
        <f xml:space="preserve"> (IF(M36&lt;0,M36,IF(B36='9.1. CCA Support Schedule'!$B$19,"Calculate Manually",IF(B36='9.1. CCA Support Schedule'!$B$18,"Calculate Manually",IFERROR(IF(C36="","",M36*C36),"")))))</f>
        <v>275374</v>
      </c>
      <c r="O36" s="61">
        <f t="shared" si="2"/>
        <v>275374</v>
      </c>
      <c r="P36" s="62">
        <f t="shared" si="5"/>
        <v>275374</v>
      </c>
      <c r="Q36" s="54"/>
      <c r="R36" s="54"/>
      <c r="S36" s="54"/>
      <c r="T36" s="54"/>
    </row>
    <row r="37" spans="1:20" x14ac:dyDescent="0.3">
      <c r="A37" s="59">
        <f>'[36]9. Sch 8 - CCA'!A38</f>
        <v>0</v>
      </c>
      <c r="B37" s="59" t="s">
        <v>29</v>
      </c>
      <c r="C37" s="60">
        <v>0.45</v>
      </c>
      <c r="D37" s="59"/>
      <c r="E37" s="54"/>
      <c r="F37" s="61">
        <v>0</v>
      </c>
      <c r="G37" s="61"/>
      <c r="H37" s="61">
        <f>'[36]REF.3 - CCA Continuity Schedule'!$G$20</f>
        <v>0</v>
      </c>
      <c r="I37" s="62">
        <f>IF($C$27="No",0,IF((-H37+G37-F37)&lt;0,0,(-H37+G37-F37)))</f>
        <v>0</v>
      </c>
      <c r="J37" s="62">
        <f>IF($C$27="No",0,IF((G37-I37)&lt;0,0,(G37-I37)))</f>
        <v>0</v>
      </c>
      <c r="K37" s="62">
        <f t="shared" si="6"/>
        <v>0</v>
      </c>
      <c r="L37" s="62">
        <f>IF(((F37-G37+H37)*50%)&lt;0,0,(F37-G37+H37)*50%)</f>
        <v>0</v>
      </c>
      <c r="M37" s="62">
        <f>IF(OR(B37="Class 13",B37="Class 14.1"),"Calculate Manually",IF(B37="Class 12",MIN((D37+F37+H37),(D37+F37+H37+K37-L37)),(D37+F37+H37+K37-L37)))</f>
        <v>0</v>
      </c>
      <c r="N37" s="63">
        <f xml:space="preserve"> (IF(M37&lt;0,M37,IF(B37='9.1. CCA Support Schedule'!$B$19,"Calculate Manually",IF(B37='9.1. CCA Support Schedule'!$B$18,"Calculate Manually",IFERROR(IF(C37="","",M37*C37),"")))))</f>
        <v>0</v>
      </c>
      <c r="O37" s="61">
        <f t="shared" si="2"/>
        <v>0</v>
      </c>
      <c r="P37" s="62">
        <f t="shared" si="5"/>
        <v>0</v>
      </c>
      <c r="Q37" s="54"/>
      <c r="R37" s="54"/>
      <c r="S37" s="54"/>
      <c r="T37" s="54"/>
    </row>
    <row r="38" spans="1:20" x14ac:dyDescent="0.3">
      <c r="A38" s="59">
        <f>'[36]9. Sch 8 - CCA'!A39</f>
        <v>0</v>
      </c>
      <c r="B38" s="59" t="s">
        <v>30</v>
      </c>
      <c r="C38" s="60">
        <v>0.08</v>
      </c>
      <c r="D38" s="59"/>
      <c r="E38" s="54"/>
      <c r="F38" s="61">
        <v>2674272</v>
      </c>
      <c r="G38" s="61"/>
      <c r="H38" s="61">
        <v>0</v>
      </c>
      <c r="I38" s="62">
        <f t="shared" si="0"/>
        <v>0</v>
      </c>
      <c r="J38" s="62">
        <f t="shared" si="1"/>
        <v>0</v>
      </c>
      <c r="K38" s="62">
        <f t="shared" si="6"/>
        <v>0</v>
      </c>
      <c r="L38" s="62">
        <f t="shared" si="3"/>
        <v>1337136</v>
      </c>
      <c r="M38" s="62">
        <f t="shared" si="4"/>
        <v>1337136</v>
      </c>
      <c r="N38" s="63">
        <f xml:space="preserve"> (IF(M38&lt;0,M38,IF(B38='9.1. CCA Support Schedule'!$B$19,"Calculate Manually",IF(B38='9.1. CCA Support Schedule'!$B$18,"Calculate Manually",IFERROR(IF(C38="","",M38*C38),"")))))</f>
        <v>106970.88</v>
      </c>
      <c r="O38" s="61">
        <f t="shared" si="2"/>
        <v>106970.88</v>
      </c>
      <c r="P38" s="62">
        <f t="shared" si="5"/>
        <v>2567301.1200000001</v>
      </c>
      <c r="Q38" s="54"/>
      <c r="R38" s="54"/>
      <c r="S38" s="54"/>
      <c r="T38" s="54"/>
    </row>
    <row r="39" spans="1:20" x14ac:dyDescent="0.3">
      <c r="A39" s="59">
        <f>'[36]9. Sch 8 - CCA'!A40</f>
        <v>0</v>
      </c>
      <c r="B39" s="59" t="s">
        <v>31</v>
      </c>
      <c r="C39" s="60">
        <v>0.55000000000000004</v>
      </c>
      <c r="D39" s="59"/>
      <c r="E39" s="54"/>
      <c r="F39" s="61">
        <v>81671</v>
      </c>
      <c r="G39" s="61"/>
      <c r="H39" s="61">
        <f>'[36]REF.3 - CCA Continuity Schedule'!$G$21</f>
        <v>0</v>
      </c>
      <c r="I39" s="62">
        <f t="shared" si="0"/>
        <v>0</v>
      </c>
      <c r="J39" s="62">
        <f t="shared" si="1"/>
        <v>0</v>
      </c>
      <c r="K39" s="62">
        <f t="shared" si="6"/>
        <v>0</v>
      </c>
      <c r="L39" s="62">
        <f t="shared" si="3"/>
        <v>40835.5</v>
      </c>
      <c r="M39" s="62">
        <f t="shared" si="4"/>
        <v>40835.5</v>
      </c>
      <c r="N39" s="63">
        <f xml:space="preserve"> (IF(M39&lt;0,M39,IF(B39='9.1. CCA Support Schedule'!$B$19,"Calculate Manually",IF(B39='9.1. CCA Support Schedule'!$B$18,"Calculate Manually",IFERROR(IF(C39="","",M39*C39),"")))))</f>
        <v>22459.525000000001</v>
      </c>
      <c r="O39" s="61">
        <f t="shared" si="2"/>
        <v>22459.525000000001</v>
      </c>
      <c r="P39" s="62">
        <f t="shared" si="5"/>
        <v>59211.474999999999</v>
      </c>
      <c r="Q39" s="54"/>
      <c r="R39" s="54"/>
      <c r="S39" s="54"/>
      <c r="T39" s="54"/>
    </row>
    <row r="40" spans="1:20" x14ac:dyDescent="0.3">
      <c r="A40" s="59">
        <f>'[36]9. Sch 8 - CCA'!A41</f>
        <v>0</v>
      </c>
      <c r="B40" s="59" t="s">
        <v>32</v>
      </c>
      <c r="C40" s="60">
        <v>0</v>
      </c>
      <c r="D40" s="59"/>
      <c r="E40" s="54"/>
      <c r="F40" s="61">
        <v>1296843</v>
      </c>
      <c r="G40" s="61"/>
      <c r="H40" s="61"/>
      <c r="I40" s="62">
        <f t="shared" si="0"/>
        <v>0</v>
      </c>
      <c r="J40" s="62">
        <f t="shared" si="1"/>
        <v>0</v>
      </c>
      <c r="K40" s="62">
        <f t="shared" si="6"/>
        <v>0</v>
      </c>
      <c r="L40" s="62">
        <f t="shared" si="3"/>
        <v>648421.5</v>
      </c>
      <c r="M40" s="62">
        <f t="shared" si="4"/>
        <v>648421.5</v>
      </c>
      <c r="N40" s="63">
        <f xml:space="preserve"> (IF(M40&lt;0,M40,IF(B40='9.1. CCA Support Schedule'!$B$19,"Calculate Manually",IF(B40='9.1. CCA Support Schedule'!$B$18,"Calculate Manually",IFERROR(IF(C40="","",M40*C40),"")))))</f>
        <v>0</v>
      </c>
      <c r="O40" s="61">
        <f t="shared" si="2"/>
        <v>0</v>
      </c>
      <c r="P40" s="62">
        <f t="shared" si="5"/>
        <v>1296843</v>
      </c>
      <c r="Q40" s="54"/>
      <c r="R40" s="54"/>
      <c r="S40" s="54"/>
      <c r="T40" s="54"/>
    </row>
    <row r="41" spans="1:20" x14ac:dyDescent="0.3">
      <c r="A41" s="59">
        <f>'[36]9. Sch 8 - CCA'!A42</f>
        <v>0</v>
      </c>
      <c r="B41" s="59" t="s">
        <v>33</v>
      </c>
      <c r="C41" s="60">
        <v>0.05</v>
      </c>
      <c r="D41" s="59"/>
      <c r="E41" s="54"/>
      <c r="F41" s="61"/>
      <c r="G41" s="61"/>
      <c r="H41" s="61">
        <f>'[36]REF.3 - CCA Continuity Schedule'!$G$17</f>
        <v>0</v>
      </c>
      <c r="I41" s="62">
        <f t="shared" si="0"/>
        <v>0</v>
      </c>
      <c r="J41" s="62">
        <f t="shared" si="1"/>
        <v>0</v>
      </c>
      <c r="K41" s="62">
        <f t="shared" si="6"/>
        <v>0</v>
      </c>
      <c r="L41" s="62">
        <f t="shared" si="3"/>
        <v>0</v>
      </c>
      <c r="M41" s="62" t="str">
        <f t="shared" si="4"/>
        <v>Calculate Manually</v>
      </c>
      <c r="N41" s="63" t="str">
        <f xml:space="preserve"> (IF(M41&lt;0,M41,IF(B41='9.1. CCA Support Schedule'!$B$19,"Calculate Manually",IF(B41='9.1. CCA Support Schedule'!$B$18,"Calculate Manually",IFERROR(IF(C41="","",M41*C41),"")))))</f>
        <v>Calculate Manually</v>
      </c>
      <c r="O41" s="61">
        <f>D41*0.05</f>
        <v>0</v>
      </c>
      <c r="P41" s="62">
        <f t="shared" si="5"/>
        <v>0</v>
      </c>
      <c r="Q41" s="54"/>
      <c r="R41" s="54"/>
      <c r="S41" s="54"/>
      <c r="T41" s="54"/>
    </row>
    <row r="42" spans="1:20" x14ac:dyDescent="0.3">
      <c r="A42" s="59">
        <f>'[36]9. Sch 8 - CCA'!A43</f>
        <v>0</v>
      </c>
      <c r="B42" s="59">
        <f>'[36]9. Sch 8 - CCA'!B43</f>
        <v>0</v>
      </c>
      <c r="C42" s="60">
        <f>IF(B42="","",IF($B42='[36]9.1. CCA Support Schedule'!$B$12,'[36]9.1. CCA Support Schedule'!$C$12,IF(B42='[36]9.1. CCA Support Schedule'!$B$13,'[36]9.1. CCA Support Schedule'!$C$13,IF(B42='[36]9.1. CCA Support Schedule'!$B$14,'[36]9.1. CCA Support Schedule'!$C$14,IF(B42='[36]9.1. CCA Support Schedule'!$B$15,'[36]9.1. CCA Support Schedule'!$C$15,IF(B42='[36]9.1. CCA Support Schedule'!$B$16,'[36]9.1. CCA Support Schedule'!$C$16,IF(B42='[36]9.1. CCA Support Schedule'!$B$17,'[36]9.1. CCA Support Schedule'!$C$17,IF(B42='[36]9.1. CCA Support Schedule'!$B$18,'[36]9.1. CCA Support Schedule'!$C$18,IF(B42='[36]9.1. CCA Support Schedule'!$B$19,'[36]9.1. CCA Support Schedule'!$C$19,IF(B42='[36]9.1. CCA Support Schedule'!$B$20,'[36]9.1. CCA Support Schedule'!$C$20,IF(B42='[36]9.1. CCA Support Schedule'!$B$21,'[36]9.1. CCA Support Schedule'!$C$21,IF(B42='[36]9.1. CCA Support Schedule'!$B$22,'[36]9.1. CCA Support Schedule'!$C$22,IF(B42='[36]9.1. CCA Support Schedule'!$B$23,'[36]9.1. CCA Support Schedule'!$C$23,IF(B42='[36]9.1. CCA Support Schedule'!$B$24,'[36]9.1. CCA Support Schedule'!$C$24,IF(B42='[36]9.1. CCA Support Schedule'!$B$25,'[36]9.1. CCA Support Schedule'!$C$25,IF(B42='[36]9.1. CCA Support Schedule'!$B$26,'[36]9.1. CCA Support Schedule'!$C$26,IF(B42='[36]9.1. CCA Support Schedule'!$B$27,'[36]9.1. CCA Support Schedule'!$C$27,IF(B42='[36]9.1. CCA Support Schedule'!$B$28,'[36]9.1. CCA Support Schedule'!$C$28,IF(B42='[36]9.1. CCA Support Schedule'!$B$29,'[36]9.1. CCA Support Schedule'!$C$29,"")))))))))))))))))))</f>
        <v>0</v>
      </c>
      <c r="D42" s="59">
        <f>'[36]9. Sch 8 - CCA'!P43</f>
        <v>0</v>
      </c>
      <c r="E42" s="54"/>
      <c r="F42" s="61"/>
      <c r="G42" s="61"/>
      <c r="H42" s="61"/>
      <c r="I42" s="62">
        <f t="shared" si="0"/>
        <v>0</v>
      </c>
      <c r="J42" s="62">
        <f t="shared" si="1"/>
        <v>0</v>
      </c>
      <c r="K42" s="62">
        <f t="shared" si="6"/>
        <v>0</v>
      </c>
      <c r="L42" s="62">
        <f t="shared" si="3"/>
        <v>0</v>
      </c>
      <c r="M42" s="62">
        <f t="shared" si="4"/>
        <v>0</v>
      </c>
      <c r="N42" s="63">
        <f xml:space="preserve"> (IF(M42&lt;0,M42,IF(B42='9.1. CCA Support Schedule'!$B$19,"Calculate Manually",IF(B42='9.1. CCA Support Schedule'!$B$18,"Calculate Manually",IFERROR(IF(C42="","",M42*C42),"")))))</f>
        <v>0</v>
      </c>
      <c r="O42" s="61"/>
      <c r="P42" s="62">
        <f t="shared" si="5"/>
        <v>0</v>
      </c>
      <c r="Q42" s="54"/>
      <c r="R42" s="54"/>
      <c r="S42" s="54"/>
      <c r="T42" s="54"/>
    </row>
    <row r="43" spans="1:20" x14ac:dyDescent="0.3">
      <c r="A43" s="59">
        <f>'[36]9. Sch 8 - CCA'!A44</f>
        <v>0</v>
      </c>
      <c r="B43" s="59">
        <f>'[36]9. Sch 8 - CCA'!B44</f>
        <v>0</v>
      </c>
      <c r="C43" s="60">
        <f>IF(B43="","",IF($B43='[36]9.1. CCA Support Schedule'!$B$12,'[36]9.1. CCA Support Schedule'!$C$12,IF(B43='[36]9.1. CCA Support Schedule'!$B$13,'[36]9.1. CCA Support Schedule'!$C$13,IF(B43='[36]9.1. CCA Support Schedule'!$B$14,'[36]9.1. CCA Support Schedule'!$C$14,IF(B43='[36]9.1. CCA Support Schedule'!$B$15,'[36]9.1. CCA Support Schedule'!$C$15,IF(B43='[36]9.1. CCA Support Schedule'!$B$16,'[36]9.1. CCA Support Schedule'!$C$16,IF(B43='[36]9.1. CCA Support Schedule'!$B$17,'[36]9.1. CCA Support Schedule'!$C$17,IF(B43='[36]9.1. CCA Support Schedule'!$B$18,'[36]9.1. CCA Support Schedule'!$C$18,IF(B43='[36]9.1. CCA Support Schedule'!$B$19,'[36]9.1. CCA Support Schedule'!$C$19,IF(B43='[36]9.1. CCA Support Schedule'!$B$20,'[36]9.1. CCA Support Schedule'!$C$20,IF(B43='[36]9.1. CCA Support Schedule'!$B$21,'[36]9.1. CCA Support Schedule'!$C$21,IF(B43='[36]9.1. CCA Support Schedule'!$B$22,'[36]9.1. CCA Support Schedule'!$C$22,IF(B43='[36]9.1. CCA Support Schedule'!$B$23,'[36]9.1. CCA Support Schedule'!$C$23,IF(B43='[36]9.1. CCA Support Schedule'!$B$24,'[36]9.1. CCA Support Schedule'!$C$24,IF(B43='[36]9.1. CCA Support Schedule'!$B$25,'[36]9.1. CCA Support Schedule'!$C$25,IF(B43='[36]9.1. CCA Support Schedule'!$B$26,'[36]9.1. CCA Support Schedule'!$C$26,IF(B43='[36]9.1. CCA Support Schedule'!$B$27,'[36]9.1. CCA Support Schedule'!$C$27,IF(B43='[36]9.1. CCA Support Schedule'!$B$28,'[36]9.1. CCA Support Schedule'!$C$28,IF(B43='[36]9.1. CCA Support Schedule'!$B$29,'[36]9.1. CCA Support Schedule'!$C$29,"")))))))))))))))))))</f>
        <v>0</v>
      </c>
      <c r="D43" s="59">
        <f>'[36]9. Sch 8 - CCA'!P44</f>
        <v>0</v>
      </c>
      <c r="E43" s="54"/>
      <c r="F43" s="61"/>
      <c r="G43" s="61"/>
      <c r="H43" s="61"/>
      <c r="I43" s="62">
        <f t="shared" si="0"/>
        <v>0</v>
      </c>
      <c r="J43" s="62">
        <f t="shared" si="1"/>
        <v>0</v>
      </c>
      <c r="K43" s="62">
        <f t="shared" si="6"/>
        <v>0</v>
      </c>
      <c r="L43" s="62">
        <f t="shared" si="3"/>
        <v>0</v>
      </c>
      <c r="M43" s="62">
        <f t="shared" si="4"/>
        <v>0</v>
      </c>
      <c r="N43" s="63">
        <f xml:space="preserve"> (IF(M43&lt;0,M43,IF(B43='9.1. CCA Support Schedule'!$B$19,"Calculate Manually",IF(B43='9.1. CCA Support Schedule'!$B$18,"Calculate Manually",IFERROR(IF(C43="","",M43*C43),"")))))</f>
        <v>0</v>
      </c>
      <c r="O43" s="61"/>
      <c r="P43" s="62">
        <f t="shared" si="5"/>
        <v>0</v>
      </c>
      <c r="Q43" s="54"/>
      <c r="R43" s="54"/>
      <c r="S43" s="54"/>
      <c r="T43" s="54"/>
    </row>
    <row r="44" spans="1:20" x14ac:dyDescent="0.3">
      <c r="A44" s="59">
        <f>'[36]9. Sch 8 - CCA'!A45</f>
        <v>0</v>
      </c>
      <c r="B44" s="59">
        <f>'[36]9. Sch 8 - CCA'!B45</f>
        <v>0</v>
      </c>
      <c r="C44" s="60">
        <f>IF(B44="","",IF($B44='[36]9.1. CCA Support Schedule'!$B$12,'[36]9.1. CCA Support Schedule'!$C$12,IF(B44='[36]9.1. CCA Support Schedule'!$B$13,'[36]9.1. CCA Support Schedule'!$C$13,IF(B44='[36]9.1. CCA Support Schedule'!$B$14,'[36]9.1. CCA Support Schedule'!$C$14,IF(B44='[36]9.1. CCA Support Schedule'!$B$15,'[36]9.1. CCA Support Schedule'!$C$15,IF(B44='[36]9.1. CCA Support Schedule'!$B$16,'[36]9.1. CCA Support Schedule'!$C$16,IF(B44='[36]9.1. CCA Support Schedule'!$B$17,'[36]9.1. CCA Support Schedule'!$C$17,IF(B44='[36]9.1. CCA Support Schedule'!$B$18,'[36]9.1. CCA Support Schedule'!$C$18,IF(B44='[36]9.1. CCA Support Schedule'!$B$19,'[36]9.1. CCA Support Schedule'!$C$19,IF(B44='[36]9.1. CCA Support Schedule'!$B$20,'[36]9.1. CCA Support Schedule'!$C$20,IF(B44='[36]9.1. CCA Support Schedule'!$B$21,'[36]9.1. CCA Support Schedule'!$C$21,IF(B44='[36]9.1. CCA Support Schedule'!$B$22,'[36]9.1. CCA Support Schedule'!$C$22,IF(B44='[36]9.1. CCA Support Schedule'!$B$23,'[36]9.1. CCA Support Schedule'!$C$23,IF(B44='[36]9.1. CCA Support Schedule'!$B$24,'[36]9.1. CCA Support Schedule'!$C$24,IF(B44='[36]9.1. CCA Support Schedule'!$B$25,'[36]9.1. CCA Support Schedule'!$C$25,IF(B44='[36]9.1. CCA Support Schedule'!$B$26,'[36]9.1. CCA Support Schedule'!$C$26,IF(B44='[36]9.1. CCA Support Schedule'!$B$27,'[36]9.1. CCA Support Schedule'!$C$27,IF(B44='[36]9.1. CCA Support Schedule'!$B$28,'[36]9.1. CCA Support Schedule'!$C$28,IF(B44='[36]9.1. CCA Support Schedule'!$B$29,'[36]9.1. CCA Support Schedule'!$C$29,"")))))))))))))))))))</f>
        <v>0</v>
      </c>
      <c r="D44" s="59">
        <f>'[36]9. Sch 8 - CCA'!P45</f>
        <v>0</v>
      </c>
      <c r="E44" s="54"/>
      <c r="F44" s="61"/>
      <c r="G44" s="61"/>
      <c r="H44" s="61"/>
      <c r="I44" s="62">
        <f t="shared" si="0"/>
        <v>0</v>
      </c>
      <c r="J44" s="62">
        <f t="shared" si="1"/>
        <v>0</v>
      </c>
      <c r="K44" s="62">
        <f t="shared" si="6"/>
        <v>0</v>
      </c>
      <c r="L44" s="62">
        <f t="shared" si="3"/>
        <v>0</v>
      </c>
      <c r="M44" s="62">
        <f t="shared" si="4"/>
        <v>0</v>
      </c>
      <c r="N44" s="63">
        <f xml:space="preserve"> (IF(M44&lt;0,M44,IF(B44='9.1. CCA Support Schedule'!$B$19,"Calculate Manually",IF(B44='9.1. CCA Support Schedule'!$B$18,"Calculate Manually",IFERROR(IF(C44="","",M44*C44),"")))))</f>
        <v>0</v>
      </c>
      <c r="O44" s="61"/>
      <c r="P44" s="62">
        <f t="shared" si="5"/>
        <v>0</v>
      </c>
      <c r="Q44" s="54"/>
      <c r="R44" s="54"/>
      <c r="S44" s="54"/>
      <c r="T44" s="54"/>
    </row>
    <row r="45" spans="1:20" x14ac:dyDescent="0.3">
      <c r="A45" s="59">
        <f>'[36]9. Sch 8 - CCA'!A46</f>
        <v>0</v>
      </c>
      <c r="B45" s="59">
        <f>'[36]9. Sch 8 - CCA'!B46</f>
        <v>0</v>
      </c>
      <c r="C45" s="60">
        <f>IF(B45="","",IF($B45='[36]9.1. CCA Support Schedule'!$B$12,'[36]9.1. CCA Support Schedule'!$C$12,IF(B45='[36]9.1. CCA Support Schedule'!$B$13,'[36]9.1. CCA Support Schedule'!$C$13,IF(B45='[36]9.1. CCA Support Schedule'!$B$14,'[36]9.1. CCA Support Schedule'!$C$14,IF(B45='[36]9.1. CCA Support Schedule'!$B$15,'[36]9.1. CCA Support Schedule'!$C$15,IF(B45='[36]9.1. CCA Support Schedule'!$B$16,'[36]9.1. CCA Support Schedule'!$C$16,IF(B45='[36]9.1. CCA Support Schedule'!$B$17,'[36]9.1. CCA Support Schedule'!$C$17,IF(B45='[36]9.1. CCA Support Schedule'!$B$18,'[36]9.1. CCA Support Schedule'!$C$18,IF(B45='[36]9.1. CCA Support Schedule'!$B$19,'[36]9.1. CCA Support Schedule'!$C$19,IF(B45='[36]9.1. CCA Support Schedule'!$B$20,'[36]9.1. CCA Support Schedule'!$C$20,IF(B45='[36]9.1. CCA Support Schedule'!$B$21,'[36]9.1. CCA Support Schedule'!$C$21,IF(B45='[36]9.1. CCA Support Schedule'!$B$22,'[36]9.1. CCA Support Schedule'!$C$22,IF(B45='[36]9.1. CCA Support Schedule'!$B$23,'[36]9.1. CCA Support Schedule'!$C$23,IF(B45='[36]9.1. CCA Support Schedule'!$B$24,'[36]9.1. CCA Support Schedule'!$C$24,IF(B45='[36]9.1. CCA Support Schedule'!$B$25,'[36]9.1. CCA Support Schedule'!$C$25,IF(B45='[36]9.1. CCA Support Schedule'!$B$26,'[36]9.1. CCA Support Schedule'!$C$26,IF(B45='[36]9.1. CCA Support Schedule'!$B$27,'[36]9.1. CCA Support Schedule'!$C$27,IF(B45='[36]9.1. CCA Support Schedule'!$B$28,'[36]9.1. CCA Support Schedule'!$C$28,IF(B45='[36]9.1. CCA Support Schedule'!$B$29,'[36]9.1. CCA Support Schedule'!$C$29,"")))))))))))))))))))</f>
        <v>0</v>
      </c>
      <c r="D45" s="59">
        <f>'[36]9. Sch 8 - CCA'!P46</f>
        <v>0</v>
      </c>
      <c r="E45" s="54"/>
      <c r="F45" s="61"/>
      <c r="G45" s="61"/>
      <c r="H45" s="61"/>
      <c r="I45" s="62">
        <f t="shared" si="0"/>
        <v>0</v>
      </c>
      <c r="J45" s="62">
        <f t="shared" si="1"/>
        <v>0</v>
      </c>
      <c r="K45" s="62">
        <f t="shared" si="6"/>
        <v>0</v>
      </c>
      <c r="L45" s="62">
        <f t="shared" si="3"/>
        <v>0</v>
      </c>
      <c r="M45" s="62">
        <f t="shared" si="4"/>
        <v>0</v>
      </c>
      <c r="N45" s="63">
        <f xml:space="preserve"> (IF(M45&lt;0,M45,IF(B45='9.1. CCA Support Schedule'!$B$19,"Calculate Manually",IF(B45='9.1. CCA Support Schedule'!$B$18,"Calculate Manually",IFERROR(IF(C45="","",M45*C45),"")))))</f>
        <v>0</v>
      </c>
      <c r="O45" s="61"/>
      <c r="P45" s="62">
        <f t="shared" si="5"/>
        <v>0</v>
      </c>
      <c r="Q45" s="54"/>
      <c r="R45" s="54"/>
      <c r="S45" s="54"/>
      <c r="T45" s="54"/>
    </row>
    <row r="46" spans="1:20" x14ac:dyDescent="0.3">
      <c r="A46" s="59">
        <f>'[36]9. Sch 8 - CCA'!A47</f>
        <v>0</v>
      </c>
      <c r="B46" s="59">
        <f>'[36]9. Sch 8 - CCA'!B47</f>
        <v>0</v>
      </c>
      <c r="C46" s="60">
        <f>IF(B46="","",IF($B46='[36]9.1. CCA Support Schedule'!$B$12,'[36]9.1. CCA Support Schedule'!$C$12,IF(B46='[36]9.1. CCA Support Schedule'!$B$13,'[36]9.1. CCA Support Schedule'!$C$13,IF(B46='[36]9.1. CCA Support Schedule'!$B$14,'[36]9.1. CCA Support Schedule'!$C$14,IF(B46='[36]9.1. CCA Support Schedule'!$B$15,'[36]9.1. CCA Support Schedule'!$C$15,IF(B46='[36]9.1. CCA Support Schedule'!$B$16,'[36]9.1. CCA Support Schedule'!$C$16,IF(B46='[36]9.1. CCA Support Schedule'!$B$17,'[36]9.1. CCA Support Schedule'!$C$17,IF(B46='[36]9.1. CCA Support Schedule'!$B$18,'[36]9.1. CCA Support Schedule'!$C$18,IF(B46='[36]9.1. CCA Support Schedule'!$B$19,'[36]9.1. CCA Support Schedule'!$C$19,IF(B46='[36]9.1. CCA Support Schedule'!$B$20,'[36]9.1. CCA Support Schedule'!$C$20,IF(B46='[36]9.1. CCA Support Schedule'!$B$21,'[36]9.1. CCA Support Schedule'!$C$21,IF(B46='[36]9.1. CCA Support Schedule'!$B$22,'[36]9.1. CCA Support Schedule'!$C$22,IF(B46='[36]9.1. CCA Support Schedule'!$B$23,'[36]9.1. CCA Support Schedule'!$C$23,IF(B46='[36]9.1. CCA Support Schedule'!$B$24,'[36]9.1. CCA Support Schedule'!$C$24,IF(B46='[36]9.1. CCA Support Schedule'!$B$25,'[36]9.1. CCA Support Schedule'!$C$25,IF(B46='[36]9.1. CCA Support Schedule'!$B$26,'[36]9.1. CCA Support Schedule'!$C$26,IF(B46='[36]9.1. CCA Support Schedule'!$B$27,'[36]9.1. CCA Support Schedule'!$C$27,IF(B46='[36]9.1. CCA Support Schedule'!$B$28,'[36]9.1. CCA Support Schedule'!$C$28,IF(B46='[36]9.1. CCA Support Schedule'!$B$29,'[36]9.1. CCA Support Schedule'!$C$29,"")))))))))))))))))))</f>
        <v>0</v>
      </c>
      <c r="D46" s="59">
        <f>'[36]9. Sch 8 - CCA'!P47</f>
        <v>0</v>
      </c>
      <c r="E46" s="54"/>
      <c r="F46" s="61"/>
      <c r="G46" s="61"/>
      <c r="H46" s="61"/>
      <c r="I46" s="62">
        <f t="shared" si="0"/>
        <v>0</v>
      </c>
      <c r="J46" s="62">
        <f t="shared" si="1"/>
        <v>0</v>
      </c>
      <c r="K46" s="62">
        <f t="shared" si="6"/>
        <v>0</v>
      </c>
      <c r="L46" s="62">
        <f t="shared" si="3"/>
        <v>0</v>
      </c>
      <c r="M46" s="62">
        <f t="shared" si="4"/>
        <v>0</v>
      </c>
      <c r="N46" s="63">
        <f xml:space="preserve"> (IF(M46&lt;0,M46,IF(B46='9.1. CCA Support Schedule'!$B$19,"Calculate Manually",IF(B46='9.1. CCA Support Schedule'!$B$18,"Calculate Manually",IFERROR(IF(C46="","",M46*C46),"")))))</f>
        <v>0</v>
      </c>
      <c r="O46" s="61"/>
      <c r="P46" s="62">
        <f t="shared" si="5"/>
        <v>0</v>
      </c>
      <c r="Q46" s="54"/>
      <c r="R46" s="54"/>
      <c r="S46" s="54"/>
      <c r="T46" s="54"/>
    </row>
    <row r="47" spans="1:20" x14ac:dyDescent="0.3">
      <c r="A47" s="59">
        <f>'[36]9. Sch 8 - CCA'!A48</f>
        <v>0</v>
      </c>
      <c r="B47" s="59">
        <f>'[36]9. Sch 8 - CCA'!B48</f>
        <v>0</v>
      </c>
      <c r="C47" s="60">
        <f>IF(B47="","",IF($B47='[36]9.1. CCA Support Schedule'!$B$12,'[36]9.1. CCA Support Schedule'!$C$12,IF(B47='[36]9.1. CCA Support Schedule'!$B$13,'[36]9.1. CCA Support Schedule'!$C$13,IF(B47='[36]9.1. CCA Support Schedule'!$B$14,'[36]9.1. CCA Support Schedule'!$C$14,IF(B47='[36]9.1. CCA Support Schedule'!$B$15,'[36]9.1. CCA Support Schedule'!$C$15,IF(B47='[36]9.1. CCA Support Schedule'!$B$16,'[36]9.1. CCA Support Schedule'!$C$16,IF(B47='[36]9.1. CCA Support Schedule'!$B$17,'[36]9.1. CCA Support Schedule'!$C$17,IF(B47='[36]9.1. CCA Support Schedule'!$B$18,'[36]9.1. CCA Support Schedule'!$C$18,IF(B47='[36]9.1. CCA Support Schedule'!$B$19,'[36]9.1. CCA Support Schedule'!$C$19,IF(B47='[36]9.1. CCA Support Schedule'!$B$20,'[36]9.1. CCA Support Schedule'!$C$20,IF(B47='[36]9.1. CCA Support Schedule'!$B$21,'[36]9.1. CCA Support Schedule'!$C$21,IF(B47='[36]9.1. CCA Support Schedule'!$B$22,'[36]9.1. CCA Support Schedule'!$C$22,IF(B47='[36]9.1. CCA Support Schedule'!$B$23,'[36]9.1. CCA Support Schedule'!$C$23,IF(B47='[36]9.1. CCA Support Schedule'!$B$24,'[36]9.1. CCA Support Schedule'!$C$24,IF(B47='[36]9.1. CCA Support Schedule'!$B$25,'[36]9.1. CCA Support Schedule'!$C$25,IF(B47='[36]9.1. CCA Support Schedule'!$B$26,'[36]9.1. CCA Support Schedule'!$C$26,IF(B47='[36]9.1. CCA Support Schedule'!$B$27,'[36]9.1. CCA Support Schedule'!$C$27,IF(B47='[36]9.1. CCA Support Schedule'!$B$28,'[36]9.1. CCA Support Schedule'!$C$28,IF(B47='[36]9.1. CCA Support Schedule'!$B$29,'[36]9.1. CCA Support Schedule'!$C$29,"")))))))))))))))))))</f>
        <v>0</v>
      </c>
      <c r="D47" s="59">
        <f>'[36]9. Sch 8 - CCA'!P48</f>
        <v>0</v>
      </c>
      <c r="E47" s="54"/>
      <c r="F47" s="61"/>
      <c r="G47" s="61"/>
      <c r="H47" s="61"/>
      <c r="I47" s="62">
        <f t="shared" si="0"/>
        <v>0</v>
      </c>
      <c r="J47" s="62">
        <f t="shared" si="1"/>
        <v>0</v>
      </c>
      <c r="K47" s="62">
        <f t="shared" si="6"/>
        <v>0</v>
      </c>
      <c r="L47" s="62">
        <f t="shared" si="3"/>
        <v>0</v>
      </c>
      <c r="M47" s="62">
        <f t="shared" si="4"/>
        <v>0</v>
      </c>
      <c r="N47" s="63">
        <f xml:space="preserve"> (IF(M47&lt;0,M47,IF(B47='9.1. CCA Support Schedule'!$B$19,"Calculate Manually",IF(B47='9.1. CCA Support Schedule'!$B$18,"Calculate Manually",IFERROR(IF(C47="","",M47*C47),"")))))</f>
        <v>0</v>
      </c>
      <c r="O47" s="61"/>
      <c r="P47" s="62">
        <f t="shared" si="5"/>
        <v>0</v>
      </c>
      <c r="Q47" s="54"/>
      <c r="R47" s="54"/>
      <c r="S47" s="54"/>
      <c r="T47" s="54"/>
    </row>
    <row r="48" spans="1:20" x14ac:dyDescent="0.3">
      <c r="A48" s="59">
        <f>'[36]9. Sch 8 - CCA'!A49</f>
        <v>0</v>
      </c>
      <c r="B48" s="59">
        <f>'[36]9. Sch 8 - CCA'!B49</f>
        <v>0</v>
      </c>
      <c r="C48" s="60">
        <f>IF(B48="","",IF($B48='[36]9.1. CCA Support Schedule'!$B$12,'[36]9.1. CCA Support Schedule'!$C$12,IF(B48='[36]9.1. CCA Support Schedule'!$B$13,'[36]9.1. CCA Support Schedule'!$C$13,IF(B48='[36]9.1. CCA Support Schedule'!$B$14,'[36]9.1. CCA Support Schedule'!$C$14,IF(B48='[36]9.1. CCA Support Schedule'!$B$15,'[36]9.1. CCA Support Schedule'!$C$15,IF(B48='[36]9.1. CCA Support Schedule'!$B$16,'[36]9.1. CCA Support Schedule'!$C$16,IF(B48='[36]9.1. CCA Support Schedule'!$B$17,'[36]9.1. CCA Support Schedule'!$C$17,IF(B48='[36]9.1. CCA Support Schedule'!$B$18,'[36]9.1. CCA Support Schedule'!$C$18,IF(B48='[36]9.1. CCA Support Schedule'!$B$19,'[36]9.1. CCA Support Schedule'!$C$19,IF(B48='[36]9.1. CCA Support Schedule'!$B$20,'[36]9.1. CCA Support Schedule'!$C$20,IF(B48='[36]9.1. CCA Support Schedule'!$B$21,'[36]9.1. CCA Support Schedule'!$C$21,IF(B48='[36]9.1. CCA Support Schedule'!$B$22,'[36]9.1. CCA Support Schedule'!$C$22,IF(B48='[36]9.1. CCA Support Schedule'!$B$23,'[36]9.1. CCA Support Schedule'!$C$23,IF(B48='[36]9.1. CCA Support Schedule'!$B$24,'[36]9.1. CCA Support Schedule'!$C$24,IF(B48='[36]9.1. CCA Support Schedule'!$B$25,'[36]9.1. CCA Support Schedule'!$C$25,IF(B48='[36]9.1. CCA Support Schedule'!$B$26,'[36]9.1. CCA Support Schedule'!$C$26,IF(B48='[36]9.1. CCA Support Schedule'!$B$27,'[36]9.1. CCA Support Schedule'!$C$27,IF(B48='[36]9.1. CCA Support Schedule'!$B$28,'[36]9.1. CCA Support Schedule'!$C$28,IF(B48='[36]9.1. CCA Support Schedule'!$B$29,'[36]9.1. CCA Support Schedule'!$C$29,"")))))))))))))))))))</f>
        <v>0</v>
      </c>
      <c r="D48" s="59">
        <f>'[36]9. Sch 8 - CCA'!P49</f>
        <v>0</v>
      </c>
      <c r="E48" s="54"/>
      <c r="F48" s="61"/>
      <c r="G48" s="61"/>
      <c r="H48" s="61"/>
      <c r="I48" s="62">
        <f t="shared" si="0"/>
        <v>0</v>
      </c>
      <c r="J48" s="62">
        <f t="shared" si="1"/>
        <v>0</v>
      </c>
      <c r="K48" s="62">
        <f t="shared" si="6"/>
        <v>0</v>
      </c>
      <c r="L48" s="62">
        <f t="shared" si="3"/>
        <v>0</v>
      </c>
      <c r="M48" s="62">
        <f t="shared" si="4"/>
        <v>0</v>
      </c>
      <c r="N48" s="63">
        <f xml:space="preserve"> (IF(M48&lt;0,M48,IF(B48='9.1. CCA Support Schedule'!$B$19,"Calculate Manually",IF(B48='9.1. CCA Support Schedule'!$B$18,"Calculate Manually",IFERROR(IF(C48="","",M48*C48),"")))))</f>
        <v>0</v>
      </c>
      <c r="O48" s="61"/>
      <c r="P48" s="62">
        <f t="shared" si="5"/>
        <v>0</v>
      </c>
      <c r="Q48" s="54"/>
      <c r="R48" s="54"/>
      <c r="S48" s="54"/>
      <c r="T48" s="54"/>
    </row>
    <row r="49" spans="1:20" x14ac:dyDescent="0.3">
      <c r="A49" s="59">
        <f>'[36]9. Sch 8 - CCA'!A50</f>
        <v>0</v>
      </c>
      <c r="B49" s="59">
        <f>'[36]9. Sch 8 - CCA'!B50</f>
        <v>0</v>
      </c>
      <c r="C49" s="60">
        <f>IF(B49="","",IF($B49='[36]9.1. CCA Support Schedule'!$B$12,'[36]9.1. CCA Support Schedule'!$C$12,IF(B49='[36]9.1. CCA Support Schedule'!$B$13,'[36]9.1. CCA Support Schedule'!$C$13,IF(B49='[36]9.1. CCA Support Schedule'!$B$14,'[36]9.1. CCA Support Schedule'!$C$14,IF(B49='[36]9.1. CCA Support Schedule'!$B$15,'[36]9.1. CCA Support Schedule'!$C$15,IF(B49='[36]9.1. CCA Support Schedule'!$B$16,'[36]9.1. CCA Support Schedule'!$C$16,IF(B49='[36]9.1. CCA Support Schedule'!$B$17,'[36]9.1. CCA Support Schedule'!$C$17,IF(B49='[36]9.1. CCA Support Schedule'!$B$18,'[36]9.1. CCA Support Schedule'!$C$18,IF(B49='[36]9.1. CCA Support Schedule'!$B$19,'[36]9.1. CCA Support Schedule'!$C$19,IF(B49='[36]9.1. CCA Support Schedule'!$B$20,'[36]9.1. CCA Support Schedule'!$C$20,IF(B49='[36]9.1. CCA Support Schedule'!$B$21,'[36]9.1. CCA Support Schedule'!$C$21,IF(B49='[36]9.1. CCA Support Schedule'!$B$22,'[36]9.1. CCA Support Schedule'!$C$22,IF(B49='[36]9.1. CCA Support Schedule'!$B$23,'[36]9.1. CCA Support Schedule'!$C$23,IF(B49='[36]9.1. CCA Support Schedule'!$B$24,'[36]9.1. CCA Support Schedule'!$C$24,IF(B49='[36]9.1. CCA Support Schedule'!$B$25,'[36]9.1. CCA Support Schedule'!$C$25,IF(B49='[36]9.1. CCA Support Schedule'!$B$26,'[36]9.1. CCA Support Schedule'!$C$26,IF(B49='[36]9.1. CCA Support Schedule'!$B$27,'[36]9.1. CCA Support Schedule'!$C$27,IF(B49='[36]9.1. CCA Support Schedule'!$B$28,'[36]9.1. CCA Support Schedule'!$C$28,IF(B49='[36]9.1. CCA Support Schedule'!$B$29,'[36]9.1. CCA Support Schedule'!$C$29,"")))))))))))))))))))</f>
        <v>0</v>
      </c>
      <c r="D49" s="59">
        <f>'[36]9. Sch 8 - CCA'!P50</f>
        <v>0</v>
      </c>
      <c r="E49" s="54"/>
      <c r="F49" s="61"/>
      <c r="G49" s="61"/>
      <c r="H49" s="61"/>
      <c r="I49" s="62">
        <f t="shared" si="0"/>
        <v>0</v>
      </c>
      <c r="J49" s="62">
        <f t="shared" si="1"/>
        <v>0</v>
      </c>
      <c r="K49" s="62">
        <f t="shared" si="6"/>
        <v>0</v>
      </c>
      <c r="L49" s="62">
        <f t="shared" si="3"/>
        <v>0</v>
      </c>
      <c r="M49" s="62">
        <f t="shared" si="4"/>
        <v>0</v>
      </c>
      <c r="N49" s="63">
        <f xml:space="preserve"> (IF(M49&lt;0,M49,IF(B49='9.1. CCA Support Schedule'!$B$19,"Calculate Manually",IF(B49='9.1. CCA Support Schedule'!$B$18,"Calculate Manually",IFERROR(IF(C49="","",M49*C49),"")))))</f>
        <v>0</v>
      </c>
      <c r="O49" s="61"/>
      <c r="P49" s="62">
        <f t="shared" si="5"/>
        <v>0</v>
      </c>
      <c r="Q49" s="54"/>
      <c r="R49" s="54"/>
      <c r="S49" s="54"/>
      <c r="T49" s="54"/>
    </row>
    <row r="50" spans="1:20" x14ac:dyDescent="0.3">
      <c r="A50" s="59">
        <f>'[36]9. Sch 8 - CCA'!A51</f>
        <v>0</v>
      </c>
      <c r="B50" s="59">
        <f>'[36]9. Sch 8 - CCA'!B51</f>
        <v>0</v>
      </c>
      <c r="C50" s="60">
        <f>IF(B50="","",IF($B50='[36]9.1. CCA Support Schedule'!$B$12,'[36]9.1. CCA Support Schedule'!$C$12,IF(B50='[36]9.1. CCA Support Schedule'!$B$13,'[36]9.1. CCA Support Schedule'!$C$13,IF(B50='[36]9.1. CCA Support Schedule'!$B$14,'[36]9.1. CCA Support Schedule'!$C$14,IF(B50='[36]9.1. CCA Support Schedule'!$B$15,'[36]9.1. CCA Support Schedule'!$C$15,IF(B50='[36]9.1. CCA Support Schedule'!$B$16,'[36]9.1. CCA Support Schedule'!$C$16,IF(B50='[36]9.1. CCA Support Schedule'!$B$17,'[36]9.1. CCA Support Schedule'!$C$17,IF(B50='[36]9.1. CCA Support Schedule'!$B$18,'[36]9.1. CCA Support Schedule'!$C$18,IF(B50='[36]9.1. CCA Support Schedule'!$B$19,'[36]9.1. CCA Support Schedule'!$C$19,IF(B50='[36]9.1. CCA Support Schedule'!$B$20,'[36]9.1. CCA Support Schedule'!$C$20,IF(B50='[36]9.1. CCA Support Schedule'!$B$21,'[36]9.1. CCA Support Schedule'!$C$21,IF(B50='[36]9.1. CCA Support Schedule'!$B$22,'[36]9.1. CCA Support Schedule'!$C$22,IF(B50='[36]9.1. CCA Support Schedule'!$B$23,'[36]9.1. CCA Support Schedule'!$C$23,IF(B50='[36]9.1. CCA Support Schedule'!$B$24,'[36]9.1. CCA Support Schedule'!$C$24,IF(B50='[36]9.1. CCA Support Schedule'!$B$25,'[36]9.1. CCA Support Schedule'!$C$25,IF(B50='[36]9.1. CCA Support Schedule'!$B$26,'[36]9.1. CCA Support Schedule'!$C$26,IF(B50='[36]9.1. CCA Support Schedule'!$B$27,'[36]9.1. CCA Support Schedule'!$C$27,IF(B50='[36]9.1. CCA Support Schedule'!$B$28,'[36]9.1. CCA Support Schedule'!$C$28,IF(B50='[36]9.1. CCA Support Schedule'!$B$29,'[36]9.1. CCA Support Schedule'!$C$29,"")))))))))))))))))))</f>
        <v>0</v>
      </c>
      <c r="D50" s="59">
        <f>'[36]9. Sch 8 - CCA'!P51</f>
        <v>0</v>
      </c>
      <c r="E50" s="54"/>
      <c r="F50" s="61"/>
      <c r="G50" s="61"/>
      <c r="H50" s="61"/>
      <c r="I50" s="62">
        <f t="shared" si="0"/>
        <v>0</v>
      </c>
      <c r="J50" s="62">
        <f t="shared" si="1"/>
        <v>0</v>
      </c>
      <c r="K50" s="62">
        <f t="shared" si="6"/>
        <v>0</v>
      </c>
      <c r="L50" s="62">
        <f t="shared" si="3"/>
        <v>0</v>
      </c>
      <c r="M50" s="62">
        <f t="shared" si="4"/>
        <v>0</v>
      </c>
      <c r="N50" s="63">
        <f xml:space="preserve"> (IF(M50&lt;0,M50,IF(B50='9.1. CCA Support Schedule'!$B$19,"Calculate Manually",IF(B50='9.1. CCA Support Schedule'!$B$18,"Calculate Manually",IFERROR(IF(C50="","",M50*C50),"")))))</f>
        <v>0</v>
      </c>
      <c r="O50" s="61"/>
      <c r="P50" s="62">
        <f t="shared" si="5"/>
        <v>0</v>
      </c>
      <c r="Q50" s="54"/>
      <c r="R50" s="54"/>
      <c r="S50" s="54"/>
      <c r="T50" s="54"/>
    </row>
    <row r="51" spans="1:20" x14ac:dyDescent="0.3">
      <c r="A51" s="59">
        <f>'[36]9. Sch 8 - CCA'!A52</f>
        <v>0</v>
      </c>
      <c r="B51" s="59">
        <f>'[36]9. Sch 8 - CCA'!B52</f>
        <v>0</v>
      </c>
      <c r="C51" s="60">
        <f>IF(B51="","",IF($B51='[36]9.1. CCA Support Schedule'!$B$12,'[36]9.1. CCA Support Schedule'!$C$12,IF(B51='[36]9.1. CCA Support Schedule'!$B$13,'[36]9.1. CCA Support Schedule'!$C$13,IF(B51='[36]9.1. CCA Support Schedule'!$B$14,'[36]9.1. CCA Support Schedule'!$C$14,IF(B51='[36]9.1. CCA Support Schedule'!$B$15,'[36]9.1. CCA Support Schedule'!$C$15,IF(B51='[36]9.1. CCA Support Schedule'!$B$16,'[36]9.1. CCA Support Schedule'!$C$16,IF(B51='[36]9.1. CCA Support Schedule'!$B$17,'[36]9.1. CCA Support Schedule'!$C$17,IF(B51='[36]9.1. CCA Support Schedule'!$B$18,'[36]9.1. CCA Support Schedule'!$C$18,IF(B51='[36]9.1. CCA Support Schedule'!$B$19,'[36]9.1. CCA Support Schedule'!$C$19,IF(B51='[36]9.1. CCA Support Schedule'!$B$20,'[36]9.1. CCA Support Schedule'!$C$20,IF(B51='[36]9.1. CCA Support Schedule'!$B$21,'[36]9.1. CCA Support Schedule'!$C$21,IF(B51='[36]9.1. CCA Support Schedule'!$B$22,'[36]9.1. CCA Support Schedule'!$C$22,IF(B51='[36]9.1. CCA Support Schedule'!$B$23,'[36]9.1. CCA Support Schedule'!$C$23,IF(B51='[36]9.1. CCA Support Schedule'!$B$24,'[36]9.1. CCA Support Schedule'!$C$24,IF(B51='[36]9.1. CCA Support Schedule'!$B$25,'[36]9.1. CCA Support Schedule'!$C$25,IF(B51='[36]9.1. CCA Support Schedule'!$B$26,'[36]9.1. CCA Support Schedule'!$C$26,IF(B51='[36]9.1. CCA Support Schedule'!$B$27,'[36]9.1. CCA Support Schedule'!$C$27,IF(B51='[36]9.1. CCA Support Schedule'!$B$28,'[36]9.1. CCA Support Schedule'!$C$28,IF(B51='[36]9.1. CCA Support Schedule'!$B$29,'[36]9.1. CCA Support Schedule'!$C$29,"")))))))))))))))))))</f>
        <v>0</v>
      </c>
      <c r="D51" s="59">
        <f>'[36]9. Sch 8 - CCA'!P52</f>
        <v>0</v>
      </c>
      <c r="E51" s="54"/>
      <c r="F51" s="61"/>
      <c r="G51" s="61"/>
      <c r="H51" s="61"/>
      <c r="I51" s="62">
        <f t="shared" si="0"/>
        <v>0</v>
      </c>
      <c r="J51" s="62">
        <f t="shared" si="1"/>
        <v>0</v>
      </c>
      <c r="K51" s="62">
        <f t="shared" si="6"/>
        <v>0</v>
      </c>
      <c r="L51" s="62">
        <f t="shared" si="3"/>
        <v>0</v>
      </c>
      <c r="M51" s="62">
        <f t="shared" si="4"/>
        <v>0</v>
      </c>
      <c r="N51" s="63">
        <f xml:space="preserve"> (IF(M51&lt;0,M51,IF(B51='[36]9.1. CCA Support Schedule'!$B$19,"Calculate Manually",IF(B51='[36]9.1. CCA Support Schedule'!$B$18,"Calculate Manually",IFERROR(IF(C51="","",M51*C51),"")))))</f>
        <v>0</v>
      </c>
      <c r="O51" s="61"/>
      <c r="P51" s="62">
        <f t="shared" si="5"/>
        <v>0</v>
      </c>
      <c r="Q51" s="54"/>
      <c r="R51" s="54"/>
      <c r="S51" s="54"/>
      <c r="T51" s="54"/>
    </row>
    <row r="52" spans="1:20" x14ac:dyDescent="0.3">
      <c r="A52" s="55"/>
      <c r="B52" s="55"/>
      <c r="C52" s="55"/>
      <c r="D52" s="55"/>
      <c r="E52" s="54"/>
      <c r="F52" s="54"/>
      <c r="G52" s="54"/>
      <c r="H52" s="54"/>
      <c r="I52" s="55"/>
      <c r="J52" s="55"/>
      <c r="K52" s="55"/>
      <c r="L52" s="55"/>
      <c r="M52" s="55"/>
      <c r="N52" s="56"/>
      <c r="O52" s="54"/>
      <c r="P52" s="55"/>
      <c r="Q52" s="54"/>
      <c r="R52" s="54"/>
      <c r="S52" s="54"/>
      <c r="T52" s="54"/>
    </row>
    <row r="53" spans="1:20" ht="15" thickBot="1" x14ac:dyDescent="0.35">
      <c r="A53" s="64"/>
      <c r="B53" s="64"/>
      <c r="C53" s="65" t="s">
        <v>34</v>
      </c>
      <c r="D53" s="66">
        <f>SUM(D31:D52)</f>
        <v>0</v>
      </c>
      <c r="E53" s="54"/>
      <c r="F53" s="67">
        <f t="shared" ref="F53:P53" si="7">SUM(F31:F52)</f>
        <v>6871090</v>
      </c>
      <c r="G53" s="67">
        <f t="shared" si="7"/>
        <v>0</v>
      </c>
      <c r="H53" s="67">
        <f t="shared" si="7"/>
        <v>0</v>
      </c>
      <c r="I53" s="66">
        <f t="shared" si="7"/>
        <v>0</v>
      </c>
      <c r="J53" s="66">
        <f t="shared" si="7"/>
        <v>0</v>
      </c>
      <c r="K53" s="66">
        <f t="shared" si="7"/>
        <v>0</v>
      </c>
      <c r="L53" s="66">
        <f t="shared" si="7"/>
        <v>3435545</v>
      </c>
      <c r="M53" s="66">
        <f t="shared" si="7"/>
        <v>3435545</v>
      </c>
      <c r="N53" s="66">
        <f t="shared" si="7"/>
        <v>650626.01500000001</v>
      </c>
      <c r="O53" s="67">
        <f t="shared" si="7"/>
        <v>650626.01500000001</v>
      </c>
      <c r="P53" s="66">
        <f t="shared" si="7"/>
        <v>6220463.9849999994</v>
      </c>
      <c r="Q53" s="54"/>
      <c r="R53" s="54"/>
      <c r="S53" s="54"/>
      <c r="T53" s="54"/>
    </row>
    <row r="54" spans="1:20" ht="15" thickTop="1" x14ac:dyDescent="0.3">
      <c r="E54" s="54"/>
      <c r="F54" s="54"/>
      <c r="G54" s="54"/>
      <c r="H54" s="54"/>
      <c r="I54" s="54"/>
      <c r="J54" s="54"/>
      <c r="K54" s="54"/>
      <c r="L54" s="54"/>
      <c r="M54" s="54"/>
      <c r="O54" s="68"/>
      <c r="P54" s="68"/>
      <c r="Q54" s="68"/>
      <c r="R54" s="54"/>
      <c r="S54" s="54"/>
      <c r="T54" s="54"/>
    </row>
    <row r="55" spans="1:20" ht="15" thickBot="1" x14ac:dyDescent="0.35">
      <c r="A55" s="34"/>
      <c r="B55" s="35"/>
      <c r="C55" s="35"/>
      <c r="D55" s="36"/>
      <c r="E55" s="37"/>
      <c r="F55" s="38"/>
      <c r="G55" s="38"/>
      <c r="H55" s="38"/>
      <c r="I55" s="38"/>
      <c r="J55" s="38"/>
      <c r="K55" s="38"/>
      <c r="L55" s="38"/>
      <c r="M55" s="38"/>
      <c r="N55" s="39"/>
      <c r="O55" s="38"/>
      <c r="P55" s="38"/>
      <c r="Q55" s="54"/>
      <c r="R55" s="54"/>
      <c r="S55" s="54"/>
      <c r="T55" s="54"/>
    </row>
    <row r="56" spans="1:20" ht="27" thickBot="1" x14ac:dyDescent="0.35">
      <c r="A56" s="114" t="s">
        <v>3</v>
      </c>
      <c r="B56" s="115"/>
      <c r="C56" s="41" t="s">
        <v>35</v>
      </c>
      <c r="D56" s="11" t="s">
        <v>41</v>
      </c>
      <c r="E56" s="37"/>
      <c r="F56" s="38"/>
      <c r="G56" s="38"/>
      <c r="H56" s="38"/>
      <c r="I56" s="38"/>
      <c r="J56" s="38"/>
      <c r="K56" s="38"/>
      <c r="L56" s="38"/>
      <c r="M56" s="38"/>
      <c r="N56" s="39"/>
      <c r="O56" s="38"/>
      <c r="P56" s="38"/>
      <c r="Q56" s="54"/>
      <c r="R56" s="54"/>
      <c r="S56" s="54"/>
      <c r="T56" s="54"/>
    </row>
    <row r="57" spans="1:20" ht="15" thickBot="1" x14ac:dyDescent="0.35">
      <c r="A57" s="34"/>
      <c r="B57" s="35"/>
      <c r="C57" s="35"/>
      <c r="D57" s="36"/>
      <c r="E57" s="37"/>
      <c r="F57" s="38"/>
      <c r="G57" s="38"/>
      <c r="H57" s="38"/>
      <c r="I57" s="38"/>
      <c r="J57" s="38"/>
      <c r="K57" s="38"/>
      <c r="L57" s="38"/>
      <c r="M57" s="38"/>
      <c r="N57" s="39"/>
      <c r="O57" s="38"/>
      <c r="P57" s="38"/>
    </row>
    <row r="58" spans="1:20" ht="15" thickBot="1" x14ac:dyDescent="0.35">
      <c r="A58" s="114" t="s">
        <v>5</v>
      </c>
      <c r="B58" s="115"/>
      <c r="C58" s="42" t="s">
        <v>6</v>
      </c>
      <c r="D58" s="43" t="s">
        <v>36</v>
      </c>
      <c r="E58" s="37"/>
      <c r="F58" s="38"/>
      <c r="G58" s="38"/>
      <c r="H58" s="38"/>
      <c r="I58" s="38"/>
      <c r="J58" s="38"/>
      <c r="K58" s="38"/>
      <c r="L58" s="38"/>
      <c r="M58" s="38"/>
      <c r="N58" s="39">
        <v>36029</v>
      </c>
      <c r="O58" s="38"/>
      <c r="P58" s="38"/>
    </row>
    <row r="59" spans="1:20" ht="15" thickBot="1" x14ac:dyDescent="0.35">
      <c r="A59" s="112" t="s">
        <v>8</v>
      </c>
      <c r="B59" s="113"/>
      <c r="C59" s="44">
        <v>1.5</v>
      </c>
      <c r="D59" s="36"/>
      <c r="E59" s="37"/>
      <c r="F59" s="38"/>
      <c r="G59" s="38"/>
      <c r="H59" s="38"/>
      <c r="I59" s="38"/>
      <c r="J59" s="38"/>
      <c r="K59" s="38"/>
      <c r="L59" s="38"/>
      <c r="M59" s="38"/>
      <c r="N59" s="39"/>
      <c r="O59" s="38"/>
      <c r="P59" s="38"/>
    </row>
    <row r="60" spans="1:20" x14ac:dyDescent="0.3">
      <c r="A60" s="34"/>
      <c r="B60" s="35"/>
      <c r="C60" s="35"/>
      <c r="D60" s="36"/>
      <c r="E60" s="37"/>
      <c r="F60" s="38"/>
      <c r="G60" s="38"/>
      <c r="H60" s="38"/>
      <c r="I60" s="38"/>
      <c r="J60" s="45"/>
      <c r="K60" s="46"/>
      <c r="L60" s="38"/>
      <c r="M60" s="38"/>
      <c r="N60" s="39"/>
      <c r="O60" s="38"/>
      <c r="P60" s="38"/>
    </row>
    <row r="61" spans="1:20" ht="66.599999999999994" thickBot="1" x14ac:dyDescent="0.35">
      <c r="A61" s="47" t="s">
        <v>9</v>
      </c>
      <c r="B61" s="47" t="s">
        <v>10</v>
      </c>
      <c r="C61" s="47" t="s">
        <v>11</v>
      </c>
      <c r="D61" s="47" t="s">
        <v>12</v>
      </c>
      <c r="E61" s="48"/>
      <c r="F61" s="48" t="s">
        <v>13</v>
      </c>
      <c r="G61" s="48" t="s">
        <v>14</v>
      </c>
      <c r="H61" s="48" t="s">
        <v>15</v>
      </c>
      <c r="I61" s="49" t="s">
        <v>16</v>
      </c>
      <c r="J61" s="49" t="s">
        <v>17</v>
      </c>
      <c r="K61" s="49" t="s">
        <v>18</v>
      </c>
      <c r="L61" s="49" t="s">
        <v>19</v>
      </c>
      <c r="M61" s="49" t="s">
        <v>20</v>
      </c>
      <c r="N61" s="49" t="s">
        <v>21</v>
      </c>
      <c r="O61" s="48" t="s">
        <v>22</v>
      </c>
      <c r="P61" s="49" t="s">
        <v>23</v>
      </c>
    </row>
    <row r="62" spans="1:20" x14ac:dyDescent="0.3">
      <c r="A62" s="52"/>
      <c r="B62" s="52"/>
      <c r="C62" s="52"/>
      <c r="D62" s="53"/>
      <c r="E62" s="54"/>
      <c r="F62" s="54"/>
      <c r="G62" s="54"/>
      <c r="H62" s="54"/>
      <c r="I62" s="55"/>
      <c r="J62" s="55"/>
      <c r="K62" s="55"/>
      <c r="L62" s="55"/>
      <c r="M62" s="55"/>
      <c r="N62" s="56"/>
      <c r="O62" s="54"/>
      <c r="P62" s="55"/>
    </row>
    <row r="63" spans="1:20" x14ac:dyDescent="0.3">
      <c r="A63" s="59">
        <f>A32</f>
        <v>0</v>
      </c>
      <c r="B63" s="59" t="str">
        <f>B32</f>
        <v>Class 1</v>
      </c>
      <c r="C63" s="60">
        <f>IF(B63="","",IF($B63='[36]9.1. CCA Support Schedule'!$B$12,'[36]9.1. CCA Support Schedule'!$C$12,IF(B63='[36]9.1. CCA Support Schedule'!$B$13,'[36]9.1. CCA Support Schedule'!$C$13,IF(B63='[36]9.1. CCA Support Schedule'!$B$14,'[36]9.1. CCA Support Schedule'!$C$14,IF(B63='[36]9.1. CCA Support Schedule'!$B$15,'[36]9.1. CCA Support Schedule'!$C$15,IF(B63='[36]9.1. CCA Support Schedule'!$B$16,'[36]9.1. CCA Support Schedule'!$C$16,IF(B63='[36]9.1. CCA Support Schedule'!$B$17,'[36]9.1. CCA Support Schedule'!$C$17,IF(B63='[36]9.1. CCA Support Schedule'!$B$18,'[36]9.1. CCA Support Schedule'!$C$18,IF(B63='[36]9.1. CCA Support Schedule'!$B$19,'[36]9.1. CCA Support Schedule'!$C$19,IF(B63='[36]9.1. CCA Support Schedule'!$B$20,'[36]9.1. CCA Support Schedule'!$C$20,IF(B63='[36]9.1. CCA Support Schedule'!$B$21,'[36]9.1. CCA Support Schedule'!$C$21,IF(B63='[36]9.1. CCA Support Schedule'!$B$22,'[36]9.1. CCA Support Schedule'!$C$22,IF(B63='[36]9.1. CCA Support Schedule'!$B$23,'[36]9.1. CCA Support Schedule'!$C$23,IF(B63='[36]9.1. CCA Support Schedule'!$B$24,'[36]9.1. CCA Support Schedule'!$C$24,IF(B63='[36]9.1. CCA Support Schedule'!$B$25,'[36]9.1. CCA Support Schedule'!$C$25,IF(B63='[36]9.1. CCA Support Schedule'!$B$26,'[36]9.1. CCA Support Schedule'!$C$26,IF(B63='[36]9.1. CCA Support Schedule'!$B$27,'[36]9.1. CCA Support Schedule'!$C$27,IF(B63='[36]9.1. CCA Support Schedule'!$B$28,'[36]9.1. CCA Support Schedule'!$C$28,IF(B63='[36]9.1. CCA Support Schedule'!$B$29,'[36]9.1. CCA Support Schedule'!$C$29,"")))))))))))))))))))</f>
        <v>0.04</v>
      </c>
      <c r="D63" s="59">
        <f t="shared" ref="D63:D82" si="8">P32</f>
        <v>0</v>
      </c>
      <c r="E63" s="54"/>
      <c r="F63" s="61">
        <f>'[36]REF.3 - CCA Continuity Schedule'!$H$7</f>
        <v>0</v>
      </c>
      <c r="G63" s="61">
        <f>F63</f>
        <v>0</v>
      </c>
      <c r="H63" s="61">
        <f>'[36]REF.3 - CCA Continuity Schedule'!$I$7</f>
        <v>0</v>
      </c>
      <c r="I63" s="62">
        <f>IF($C$58="No",0,IF((-H63+G63-F63)&lt;0,0,(-H63+G63-F63)))</f>
        <v>0</v>
      </c>
      <c r="J63" s="62">
        <f>IF($C$58="No",0,IF((G63-I63)&lt;0,0,(G63-I63)))</f>
        <v>0</v>
      </c>
      <c r="K63" s="62">
        <f>IF(B63="Class 12",0,(IF($C$58="No",0,IF(((J63*$C$59)-J63)&lt;0,0,((J63*$C$59)-J63)))))</f>
        <v>0</v>
      </c>
      <c r="L63" s="62">
        <f>IF(((F63-G63+H63)*50%)&lt;0,0,(F63-G63+H63)*50%)</f>
        <v>0</v>
      </c>
      <c r="M63" s="62">
        <f t="shared" ref="M63:M82" si="9">IF(OR(B63="Class 13",B63="Class 14.1"),"Calculate Manually",IF(B63="Class 12",MIN((D63+F63+H63),(D63+F63+H63+K63-L63)),(D63+F63+H63+K63-L63)))</f>
        <v>0</v>
      </c>
      <c r="N63" s="63">
        <f xml:space="preserve"> (IF(M63&lt;0,M63,IF(B63='9.1. CCA Support Schedule'!$B$19,"Calculate Manually",IF(B63='9.1. CCA Support Schedule'!$B$18,"Calculate Manually",IFERROR(IF(C63="","",M63*C63),"")))))</f>
        <v>0</v>
      </c>
      <c r="O63" s="61">
        <f t="shared" ref="O63:O71" si="10">N63</f>
        <v>0</v>
      </c>
      <c r="P63" s="62">
        <f>IF((D63+F63+H63-O63)&lt;0,0,(D63+F63+H63-O63))</f>
        <v>0</v>
      </c>
    </row>
    <row r="64" spans="1:20" x14ac:dyDescent="0.3">
      <c r="A64" s="59">
        <f t="shared" ref="A64:B79" si="11">A33</f>
        <v>0</v>
      </c>
      <c r="B64" s="59" t="str">
        <f t="shared" si="11"/>
        <v>Class 1b</v>
      </c>
      <c r="C64" s="60">
        <f>IF(B64="","",IF($B64='[36]9.1. CCA Support Schedule'!$B$12,'[36]9.1. CCA Support Schedule'!$C$12,IF(B64='[36]9.1. CCA Support Schedule'!$B$13,'[36]9.1. CCA Support Schedule'!$C$13,IF(B64='[36]9.1. CCA Support Schedule'!$B$14,'[36]9.1. CCA Support Schedule'!$C$14,IF(B64='[36]9.1. CCA Support Schedule'!$B$15,'[36]9.1. CCA Support Schedule'!$C$15,IF(B64='[36]9.1. CCA Support Schedule'!$B$16,'[36]9.1. CCA Support Schedule'!$C$16,IF(B64='[36]9.1. CCA Support Schedule'!$B$17,'[36]9.1. CCA Support Schedule'!$C$17,IF(B64='[36]9.1. CCA Support Schedule'!$B$18,'[36]9.1. CCA Support Schedule'!$C$18,IF(B64='[36]9.1. CCA Support Schedule'!$B$19,'[36]9.1. CCA Support Schedule'!$C$19,IF(B64='[36]9.1. CCA Support Schedule'!$B$20,'[36]9.1. CCA Support Schedule'!$C$20,IF(B64='[36]9.1. CCA Support Schedule'!$B$21,'[36]9.1. CCA Support Schedule'!$C$21,IF(B64='[36]9.1. CCA Support Schedule'!$B$22,'[36]9.1. CCA Support Schedule'!$C$22,IF(B64='[36]9.1. CCA Support Schedule'!$B$23,'[36]9.1. CCA Support Schedule'!$C$23,IF(B64='[36]9.1. CCA Support Schedule'!$B$24,'[36]9.1. CCA Support Schedule'!$C$24,IF(B64='[36]9.1. CCA Support Schedule'!$B$25,'[36]9.1. CCA Support Schedule'!$C$25,IF(B64='[36]9.1. CCA Support Schedule'!$B$26,'[36]9.1. CCA Support Schedule'!$C$26,IF(B64='[36]9.1. CCA Support Schedule'!$B$27,'[36]9.1. CCA Support Schedule'!$C$27,IF(B64='[36]9.1. CCA Support Schedule'!$B$28,'[36]9.1. CCA Support Schedule'!$C$28,IF(B64='[36]9.1. CCA Support Schedule'!$B$29,'[36]9.1. CCA Support Schedule'!$C$29,"")))))))))))))))))))</f>
        <v>0.06</v>
      </c>
      <c r="D64" s="59">
        <f t="shared" si="8"/>
        <v>54157.04</v>
      </c>
      <c r="E64" s="54"/>
      <c r="F64" s="61">
        <v>364220</v>
      </c>
      <c r="G64" s="61">
        <f>F64</f>
        <v>364220</v>
      </c>
      <c r="H64" s="61">
        <f>'[36]REF.3 - CCA Continuity Schedule'!$I$8</f>
        <v>0</v>
      </c>
      <c r="I64" s="62">
        <f t="shared" ref="I64:I82" si="12">IF($C$58="No",0,IF((-H64+G64-F64)&lt;0,0,(-H64+G64-F64)))</f>
        <v>0</v>
      </c>
      <c r="J64" s="62">
        <f t="shared" ref="J64:J82" si="13">IF($C$58="No",0,IF((G64-I64)&lt;0,0,(G64-I64)))</f>
        <v>364220</v>
      </c>
      <c r="K64" s="62">
        <f t="shared" ref="K64:K82" si="14">IF(B64="Class 12",0,(IF($C$58="No",0,IF(((J64*$C$59)-J64)&lt;0,0,((J64*$C$59)-J64)))))</f>
        <v>182110</v>
      </c>
      <c r="L64" s="62">
        <f t="shared" ref="L64:L82" si="15">IF(((F64-G64+H64)*50%)&lt;0,0,(F64-G64+H64)*50%)</f>
        <v>0</v>
      </c>
      <c r="M64" s="62">
        <f t="shared" si="9"/>
        <v>600487.04</v>
      </c>
      <c r="N64" s="63">
        <f xml:space="preserve"> (IF(M64&lt;0,M64,IF(B64='9.1. CCA Support Schedule'!$B$19,"Calculate Manually",IF(B64='9.1. CCA Support Schedule'!$B$18,"Calculate Manually",IFERROR(IF(C64="","",M64*C64),"")))))</f>
        <v>36029.222399999999</v>
      </c>
      <c r="O64" s="61">
        <f t="shared" si="10"/>
        <v>36029.222399999999</v>
      </c>
      <c r="P64" s="62">
        <f t="shared" ref="P64:P82" si="16">IF((D64+F64+H64-O64)&lt;0,0,(D64+F64+H64-O64))</f>
        <v>382347.81759999995</v>
      </c>
    </row>
    <row r="65" spans="1:16" x14ac:dyDescent="0.3">
      <c r="A65" s="59">
        <f t="shared" si="11"/>
        <v>0</v>
      </c>
      <c r="B65" s="59" t="str">
        <f t="shared" si="11"/>
        <v>Class 8</v>
      </c>
      <c r="C65" s="60">
        <f>IF(B65="","",IF($B65='[36]9.1. CCA Support Schedule'!$B$12,'[36]9.1. CCA Support Schedule'!$C$12,IF(B65='[36]9.1. CCA Support Schedule'!$B$13,'[36]9.1. CCA Support Schedule'!$C$13,IF(B65='[36]9.1. CCA Support Schedule'!$B$14,'[36]9.1. CCA Support Schedule'!$C$14,IF(B65='[36]9.1. CCA Support Schedule'!$B$15,'[36]9.1. CCA Support Schedule'!$C$15,IF(B65='[36]9.1. CCA Support Schedule'!$B$16,'[36]9.1. CCA Support Schedule'!$C$16,IF(B65='[36]9.1. CCA Support Schedule'!$B$17,'[36]9.1. CCA Support Schedule'!$C$17,IF(B65='[36]9.1. CCA Support Schedule'!$B$18,'[36]9.1. CCA Support Schedule'!$C$18,IF(B65='[36]9.1. CCA Support Schedule'!$B$19,'[36]9.1. CCA Support Schedule'!$C$19,IF(B65='[36]9.1. CCA Support Schedule'!$B$20,'[36]9.1. CCA Support Schedule'!$C$20,IF(B65='[36]9.1. CCA Support Schedule'!$B$21,'[36]9.1. CCA Support Schedule'!$C$21,IF(B65='[36]9.1. CCA Support Schedule'!$B$22,'[36]9.1. CCA Support Schedule'!$C$22,IF(B65='[36]9.1. CCA Support Schedule'!$B$23,'[36]9.1. CCA Support Schedule'!$C$23,IF(B65='[36]9.1. CCA Support Schedule'!$B$24,'[36]9.1. CCA Support Schedule'!$C$24,IF(B65='[36]9.1. CCA Support Schedule'!$B$25,'[36]9.1. CCA Support Schedule'!$C$25,IF(B65='[36]9.1. CCA Support Schedule'!$B$26,'[36]9.1. CCA Support Schedule'!$C$26,IF(B65='[36]9.1. CCA Support Schedule'!$B$27,'[36]9.1. CCA Support Schedule'!$C$27,IF(B65='[36]9.1. CCA Support Schedule'!$B$28,'[36]9.1. CCA Support Schedule'!$C$28,IF(B65='[36]9.1. CCA Support Schedule'!$B$29,'[36]9.1. CCA Support Schedule'!$C$29,"")))))))))))))))))))</f>
        <v>0.2</v>
      </c>
      <c r="D65" s="59">
        <f t="shared" si="8"/>
        <v>1577015.1</v>
      </c>
      <c r="E65" s="54"/>
      <c r="F65" s="61">
        <v>630254</v>
      </c>
      <c r="G65" s="61">
        <f>F65</f>
        <v>630254</v>
      </c>
      <c r="H65" s="61">
        <f>'[36]REF.3 - CCA Continuity Schedule'!$I$11</f>
        <v>0</v>
      </c>
      <c r="I65" s="62">
        <f t="shared" si="12"/>
        <v>0</v>
      </c>
      <c r="J65" s="62">
        <f t="shared" si="13"/>
        <v>630254</v>
      </c>
      <c r="K65" s="62">
        <f t="shared" si="14"/>
        <v>315127</v>
      </c>
      <c r="L65" s="62">
        <f t="shared" si="15"/>
        <v>0</v>
      </c>
      <c r="M65" s="62">
        <f t="shared" si="9"/>
        <v>2522396.1</v>
      </c>
      <c r="N65" s="63">
        <f xml:space="preserve"> (IF(M65&lt;0,M65,IF(B65='9.1. CCA Support Schedule'!$B$19,"Calculate Manually",IF(B65='9.1. CCA Support Schedule'!$B$18,"Calculate Manually",IFERROR(IF(C65="","",M65*C65),"")))))</f>
        <v>504479.22000000003</v>
      </c>
      <c r="O65" s="61">
        <f t="shared" si="10"/>
        <v>504479.22000000003</v>
      </c>
      <c r="P65" s="62">
        <f t="shared" si="16"/>
        <v>1702789.8800000001</v>
      </c>
    </row>
    <row r="66" spans="1:16" x14ac:dyDescent="0.3">
      <c r="A66" s="59">
        <f t="shared" si="11"/>
        <v>0</v>
      </c>
      <c r="B66" s="59" t="str">
        <f t="shared" si="11"/>
        <v>Class 10</v>
      </c>
      <c r="C66" s="60">
        <f>IF(B66="","",IF($B66='[36]9.1. CCA Support Schedule'!$B$12,'[36]9.1. CCA Support Schedule'!$C$12,IF(B66='[36]9.1. CCA Support Schedule'!$B$13,'[36]9.1. CCA Support Schedule'!$C$13,IF(B66='[36]9.1. CCA Support Schedule'!$B$14,'[36]9.1. CCA Support Schedule'!$C$14,IF(B66='[36]9.1. CCA Support Schedule'!$B$15,'[36]9.1. CCA Support Schedule'!$C$15,IF(B66='[36]9.1. CCA Support Schedule'!$B$16,'[36]9.1. CCA Support Schedule'!$C$16,IF(B66='[36]9.1. CCA Support Schedule'!$B$17,'[36]9.1. CCA Support Schedule'!$C$17,IF(B66='[36]9.1. CCA Support Schedule'!$B$18,'[36]9.1. CCA Support Schedule'!$C$18,IF(B66='[36]9.1. CCA Support Schedule'!$B$19,'[36]9.1. CCA Support Schedule'!$C$19,IF(B66='[36]9.1. CCA Support Schedule'!$B$20,'[36]9.1. CCA Support Schedule'!$C$20,IF(B66='[36]9.1. CCA Support Schedule'!$B$21,'[36]9.1. CCA Support Schedule'!$C$21,IF(B66='[36]9.1. CCA Support Schedule'!$B$22,'[36]9.1. CCA Support Schedule'!$C$22,IF(B66='[36]9.1. CCA Support Schedule'!$B$23,'[36]9.1. CCA Support Schedule'!$C$23,IF(B66='[36]9.1. CCA Support Schedule'!$B$24,'[36]9.1. CCA Support Schedule'!$C$24,IF(B66='[36]9.1. CCA Support Schedule'!$B$25,'[36]9.1. CCA Support Schedule'!$C$25,IF(B66='[36]9.1. CCA Support Schedule'!$B$26,'[36]9.1. CCA Support Schedule'!$C$26,IF(B66='[36]9.1. CCA Support Schedule'!$B$27,'[36]9.1. CCA Support Schedule'!$C$27,IF(B66='[36]9.1. CCA Support Schedule'!$B$28,'[36]9.1. CCA Support Schedule'!$C$28,IF(B66='[36]9.1. CCA Support Schedule'!$B$29,'[36]9.1. CCA Support Schedule'!$C$29,"")))))))))))))))))))</f>
        <v>0.3</v>
      </c>
      <c r="D66" s="59">
        <f t="shared" si="8"/>
        <v>390562.25</v>
      </c>
      <c r="E66" s="54"/>
      <c r="F66" s="61">
        <v>134104</v>
      </c>
      <c r="G66" s="61">
        <f>F66</f>
        <v>134104</v>
      </c>
      <c r="H66" s="61">
        <f>'[36]REF.3 - CCA Continuity Schedule'!$I$12</f>
        <v>0</v>
      </c>
      <c r="I66" s="62">
        <f t="shared" si="12"/>
        <v>0</v>
      </c>
      <c r="J66" s="62">
        <f t="shared" si="13"/>
        <v>134104</v>
      </c>
      <c r="K66" s="62">
        <f>IF(B66="Class 12",0,(IF($C$58="No",0,IF(((J66*$C$59)-J66)&lt;0,0,((J66*$C$59)-J66)))))</f>
        <v>67052</v>
      </c>
      <c r="L66" s="62">
        <f t="shared" si="15"/>
        <v>0</v>
      </c>
      <c r="M66" s="62">
        <f t="shared" si="9"/>
        <v>591718.25</v>
      </c>
      <c r="N66" s="63">
        <f xml:space="preserve"> (IF(M66&lt;0,M66,IF(B66='9.1. CCA Support Schedule'!$B$19,"Calculate Manually",IF(B66='9.1. CCA Support Schedule'!$B$18,"Calculate Manually",IFERROR(IF(C66="","",M66*C66),"")))))</f>
        <v>177515.47500000001</v>
      </c>
      <c r="O66" s="61">
        <f t="shared" si="10"/>
        <v>177515.47500000001</v>
      </c>
      <c r="P66" s="62">
        <f t="shared" si="16"/>
        <v>347150.77500000002</v>
      </c>
    </row>
    <row r="67" spans="1:16" x14ac:dyDescent="0.3">
      <c r="A67" s="59">
        <f t="shared" si="11"/>
        <v>0</v>
      </c>
      <c r="B67" s="59" t="str">
        <f t="shared" si="11"/>
        <v>Class 12</v>
      </c>
      <c r="C67" s="60">
        <f>IF(B67="","",IF($B67='[36]9.1. CCA Support Schedule'!$B$12,'[36]9.1. CCA Support Schedule'!$C$12,IF(B67='[36]9.1. CCA Support Schedule'!$B$13,'[36]9.1. CCA Support Schedule'!$C$13,IF(B67='[36]9.1. CCA Support Schedule'!$B$14,'[36]9.1. CCA Support Schedule'!$C$14,IF(B67='[36]9.1. CCA Support Schedule'!$B$15,'[36]9.1. CCA Support Schedule'!$C$15,IF(B67='[36]9.1. CCA Support Schedule'!$B$16,'[36]9.1. CCA Support Schedule'!$C$16,IF(B67='[36]9.1. CCA Support Schedule'!$B$17,'[36]9.1. CCA Support Schedule'!$C$17,IF(B67='[36]9.1. CCA Support Schedule'!$B$18,'[36]9.1. CCA Support Schedule'!$C$18,IF(B67='[36]9.1. CCA Support Schedule'!$B$19,'[36]9.1. CCA Support Schedule'!$C$19,IF(B67='[36]9.1. CCA Support Schedule'!$B$20,'[36]9.1. CCA Support Schedule'!$C$20,IF(B67='[36]9.1. CCA Support Schedule'!$B$21,'[36]9.1. CCA Support Schedule'!$C$21,IF(B67='[36]9.1. CCA Support Schedule'!$B$22,'[36]9.1. CCA Support Schedule'!$C$22,IF(B67='[36]9.1. CCA Support Schedule'!$B$23,'[36]9.1. CCA Support Schedule'!$C$23,IF(B67='[36]9.1. CCA Support Schedule'!$B$24,'[36]9.1. CCA Support Schedule'!$C$24,IF(B67='[36]9.1. CCA Support Schedule'!$B$25,'[36]9.1. CCA Support Schedule'!$C$25,IF(B67='[36]9.1. CCA Support Schedule'!$B$26,'[36]9.1. CCA Support Schedule'!$C$26,IF(B67='[36]9.1. CCA Support Schedule'!$B$27,'[36]9.1. CCA Support Schedule'!$C$27,IF(B67='[36]9.1. CCA Support Schedule'!$B$28,'[36]9.1. CCA Support Schedule'!$C$28,IF(B67='[36]9.1. CCA Support Schedule'!$B$29,'[36]9.1. CCA Support Schedule'!$C$29,"")))))))))))))))))))</f>
        <v>1</v>
      </c>
      <c r="D67" s="59">
        <f t="shared" si="8"/>
        <v>275374</v>
      </c>
      <c r="E67" s="54"/>
      <c r="F67" s="61">
        <v>207348</v>
      </c>
      <c r="G67" s="61">
        <f>F67</f>
        <v>207348</v>
      </c>
      <c r="H67" s="61">
        <f>'[36]REF.3 - CCA Continuity Schedule'!$I$14</f>
        <v>0</v>
      </c>
      <c r="I67" s="62">
        <f t="shared" si="12"/>
        <v>0</v>
      </c>
      <c r="J67" s="62">
        <f t="shared" si="13"/>
        <v>207348</v>
      </c>
      <c r="K67" s="62">
        <f>IF(B67="Class 12",0,(IF($C$58="No",0,IF(((J67*$C$59)-J67)&lt;0,0,((J67*$C$59)-J67)))))</f>
        <v>0</v>
      </c>
      <c r="L67" s="62">
        <f t="shared" si="15"/>
        <v>0</v>
      </c>
      <c r="M67" s="62">
        <f t="shared" si="9"/>
        <v>482722</v>
      </c>
      <c r="N67" s="63">
        <f xml:space="preserve"> (IF(M67&lt;0,M67,IF(B67='9.1. CCA Support Schedule'!$B$19,"Calculate Manually",IF(B67='9.1. CCA Support Schedule'!$B$18,"Calculate Manually",IFERROR(IF(C67="","",M67*C67),"")))))</f>
        <v>482722</v>
      </c>
      <c r="O67" s="61">
        <f t="shared" si="10"/>
        <v>482722</v>
      </c>
      <c r="P67" s="62">
        <f t="shared" si="16"/>
        <v>0</v>
      </c>
    </row>
    <row r="68" spans="1:16" x14ac:dyDescent="0.3">
      <c r="A68" s="59">
        <f t="shared" si="11"/>
        <v>0</v>
      </c>
      <c r="B68" s="59" t="str">
        <f t="shared" si="11"/>
        <v>Class 45</v>
      </c>
      <c r="C68" s="60">
        <f>IF(B68="","",IF($B68='[36]9.1. CCA Support Schedule'!$B$12,'[36]9.1. CCA Support Schedule'!$C$12,IF(B68='[36]9.1. CCA Support Schedule'!$B$13,'[36]9.1. CCA Support Schedule'!$C$13,IF(B68='[36]9.1. CCA Support Schedule'!$B$14,'[36]9.1. CCA Support Schedule'!$C$14,IF(B68='[36]9.1. CCA Support Schedule'!$B$15,'[36]9.1. CCA Support Schedule'!$C$15,IF(B68='[36]9.1. CCA Support Schedule'!$B$16,'[36]9.1. CCA Support Schedule'!$C$16,IF(B68='[36]9.1. CCA Support Schedule'!$B$17,'[36]9.1. CCA Support Schedule'!$C$17,IF(B68='[36]9.1. CCA Support Schedule'!$B$18,'[36]9.1. CCA Support Schedule'!$C$18,IF(B68='[36]9.1. CCA Support Schedule'!$B$19,'[36]9.1. CCA Support Schedule'!$C$19,IF(B68='[36]9.1. CCA Support Schedule'!$B$20,'[36]9.1. CCA Support Schedule'!$C$20,IF(B68='[36]9.1. CCA Support Schedule'!$B$21,'[36]9.1. CCA Support Schedule'!$C$21,IF(B68='[36]9.1. CCA Support Schedule'!$B$22,'[36]9.1. CCA Support Schedule'!$C$22,IF(B68='[36]9.1. CCA Support Schedule'!$B$23,'[36]9.1. CCA Support Schedule'!$C$23,IF(B68='[36]9.1. CCA Support Schedule'!$B$24,'[36]9.1. CCA Support Schedule'!$C$24,IF(B68='[36]9.1. CCA Support Schedule'!$B$25,'[36]9.1. CCA Support Schedule'!$C$25,IF(B68='[36]9.1. CCA Support Schedule'!$B$26,'[36]9.1. CCA Support Schedule'!$C$26,IF(B68='[36]9.1. CCA Support Schedule'!$B$27,'[36]9.1. CCA Support Schedule'!$C$27,IF(B68='[36]9.1. CCA Support Schedule'!$B$28,'[36]9.1. CCA Support Schedule'!$C$28,IF(B68='[36]9.1. CCA Support Schedule'!$B$29,'[36]9.1. CCA Support Schedule'!$C$29,"")))))))))))))))))))</f>
        <v>0.45</v>
      </c>
      <c r="D68" s="59">
        <f t="shared" si="8"/>
        <v>0</v>
      </c>
      <c r="E68" s="54"/>
      <c r="F68" s="61"/>
      <c r="G68" s="61"/>
      <c r="H68" s="61">
        <f>'[36]REF.3 - CCA Continuity Schedule'!$I$20</f>
        <v>0</v>
      </c>
      <c r="I68" s="62">
        <f t="shared" si="12"/>
        <v>0</v>
      </c>
      <c r="J68" s="62">
        <f t="shared" si="13"/>
        <v>0</v>
      </c>
      <c r="K68" s="62">
        <f t="shared" si="14"/>
        <v>0</v>
      </c>
      <c r="L68" s="62">
        <f t="shared" si="15"/>
        <v>0</v>
      </c>
      <c r="M68" s="62">
        <f t="shared" si="9"/>
        <v>0</v>
      </c>
      <c r="N68" s="63">
        <f xml:space="preserve"> (IF(M68&lt;0,M68,IF(B68='9.1. CCA Support Schedule'!$B$19,"Calculate Manually",IF(B68='9.1. CCA Support Schedule'!$B$18,"Calculate Manually",IFERROR(IF(C68="","",M68*C68),"")))))</f>
        <v>0</v>
      </c>
      <c r="O68" s="61">
        <f t="shared" si="10"/>
        <v>0</v>
      </c>
      <c r="P68" s="62">
        <f t="shared" si="16"/>
        <v>0</v>
      </c>
    </row>
    <row r="69" spans="1:16" x14ac:dyDescent="0.3">
      <c r="A69" s="59">
        <f t="shared" si="11"/>
        <v>0</v>
      </c>
      <c r="B69" s="59" t="str">
        <f t="shared" si="11"/>
        <v>Class 47</v>
      </c>
      <c r="C69" s="60">
        <f>IF(B69="","",IF($B69='[36]9.1. CCA Support Schedule'!$B$12,'[36]9.1. CCA Support Schedule'!$C$12,IF(B69='[36]9.1. CCA Support Schedule'!$B$13,'[36]9.1. CCA Support Schedule'!$C$13,IF(B69='[36]9.1. CCA Support Schedule'!$B$14,'[36]9.1. CCA Support Schedule'!$C$14,IF(B69='[36]9.1. CCA Support Schedule'!$B$15,'[36]9.1. CCA Support Schedule'!$C$15,IF(B69='[36]9.1. CCA Support Schedule'!$B$16,'[36]9.1. CCA Support Schedule'!$C$16,IF(B69='[36]9.1. CCA Support Schedule'!$B$17,'[36]9.1. CCA Support Schedule'!$C$17,IF(B69='[36]9.1. CCA Support Schedule'!$B$18,'[36]9.1. CCA Support Schedule'!$C$18,IF(B69='[36]9.1. CCA Support Schedule'!$B$19,'[36]9.1. CCA Support Schedule'!$C$19,IF(B69='[36]9.1. CCA Support Schedule'!$B$20,'[36]9.1. CCA Support Schedule'!$C$20,IF(B69='[36]9.1. CCA Support Schedule'!$B$21,'[36]9.1. CCA Support Schedule'!$C$21,IF(B69='[36]9.1. CCA Support Schedule'!$B$22,'[36]9.1. CCA Support Schedule'!$C$22,IF(B69='[36]9.1. CCA Support Schedule'!$B$23,'[36]9.1. CCA Support Schedule'!$C$23,IF(B69='[36]9.1. CCA Support Schedule'!$B$24,'[36]9.1. CCA Support Schedule'!$C$24,IF(B69='[36]9.1. CCA Support Schedule'!$B$25,'[36]9.1. CCA Support Schedule'!$C$25,IF(B69='[36]9.1. CCA Support Schedule'!$B$26,'[36]9.1. CCA Support Schedule'!$C$26,IF(B69='[36]9.1. CCA Support Schedule'!$B$27,'[36]9.1. CCA Support Schedule'!$C$27,IF(B69='[36]9.1. CCA Support Schedule'!$B$28,'[36]9.1. CCA Support Schedule'!$C$28,IF(B69='[36]9.1. CCA Support Schedule'!$B$29,'[36]9.1. CCA Support Schedule'!$C$29,"")))))))))))))))))))</f>
        <v>0.08</v>
      </c>
      <c r="D69" s="59">
        <f t="shared" si="8"/>
        <v>2567301.1200000001</v>
      </c>
      <c r="E69" s="54"/>
      <c r="F69" s="61">
        <v>6206857</v>
      </c>
      <c r="G69" s="61">
        <v>5686634</v>
      </c>
      <c r="H69" s="61">
        <v>0</v>
      </c>
      <c r="I69" s="62">
        <f t="shared" si="12"/>
        <v>0</v>
      </c>
      <c r="J69" s="62">
        <f t="shared" si="13"/>
        <v>5686634</v>
      </c>
      <c r="K69" s="62">
        <f t="shared" si="14"/>
        <v>2843317</v>
      </c>
      <c r="L69" s="62">
        <f t="shared" si="15"/>
        <v>260111.5</v>
      </c>
      <c r="M69" s="62">
        <f t="shared" si="9"/>
        <v>11357363.620000001</v>
      </c>
      <c r="N69" s="63">
        <f xml:space="preserve"> (IF(M69&lt;0,M69,IF(B69='9.1. CCA Support Schedule'!$B$19,"Calculate Manually",IF(B69='9.1. CCA Support Schedule'!$B$18,"Calculate Manually",IFERROR(IF(C69="","",M69*C69),"")))))</f>
        <v>908589.08960000006</v>
      </c>
      <c r="O69" s="61">
        <f>N69</f>
        <v>908589.08960000006</v>
      </c>
      <c r="P69" s="62">
        <f t="shared" si="16"/>
        <v>7865569.0304000005</v>
      </c>
    </row>
    <row r="70" spans="1:16" x14ac:dyDescent="0.3">
      <c r="A70" s="59">
        <f t="shared" si="11"/>
        <v>0</v>
      </c>
      <c r="B70" s="59" t="str">
        <f t="shared" si="11"/>
        <v>Class 50</v>
      </c>
      <c r="C70" s="60">
        <f>IF(B70="","",IF($B70='[36]9.1. CCA Support Schedule'!$B$12,'[36]9.1. CCA Support Schedule'!$C$12,IF(B70='[36]9.1. CCA Support Schedule'!$B$13,'[36]9.1. CCA Support Schedule'!$C$13,IF(B70='[36]9.1. CCA Support Schedule'!$B$14,'[36]9.1. CCA Support Schedule'!$C$14,IF(B70='[36]9.1. CCA Support Schedule'!$B$15,'[36]9.1. CCA Support Schedule'!$C$15,IF(B70='[36]9.1. CCA Support Schedule'!$B$16,'[36]9.1. CCA Support Schedule'!$C$16,IF(B70='[36]9.1. CCA Support Schedule'!$B$17,'[36]9.1. CCA Support Schedule'!$C$17,IF(B70='[36]9.1. CCA Support Schedule'!$B$18,'[36]9.1. CCA Support Schedule'!$C$18,IF(B70='[36]9.1. CCA Support Schedule'!$B$19,'[36]9.1. CCA Support Schedule'!$C$19,IF(B70='[36]9.1. CCA Support Schedule'!$B$20,'[36]9.1. CCA Support Schedule'!$C$20,IF(B70='[36]9.1. CCA Support Schedule'!$B$21,'[36]9.1. CCA Support Schedule'!$C$21,IF(B70='[36]9.1. CCA Support Schedule'!$B$22,'[36]9.1. CCA Support Schedule'!$C$22,IF(B70='[36]9.1. CCA Support Schedule'!$B$23,'[36]9.1. CCA Support Schedule'!$C$23,IF(B70='[36]9.1. CCA Support Schedule'!$B$24,'[36]9.1. CCA Support Schedule'!$C$24,IF(B70='[36]9.1. CCA Support Schedule'!$B$25,'[36]9.1. CCA Support Schedule'!$C$25,IF(B70='[36]9.1. CCA Support Schedule'!$B$26,'[36]9.1. CCA Support Schedule'!$C$26,IF(B70='[36]9.1. CCA Support Schedule'!$B$27,'[36]9.1. CCA Support Schedule'!$C$27,IF(B70='[36]9.1. CCA Support Schedule'!$B$28,'[36]9.1. CCA Support Schedule'!$C$28,IF(B70='[36]9.1. CCA Support Schedule'!$B$29,'[36]9.1. CCA Support Schedule'!$C$29,"")))))))))))))))))))</f>
        <v>0.55000000000000004</v>
      </c>
      <c r="D70" s="59">
        <f t="shared" si="8"/>
        <v>59211.474999999999</v>
      </c>
      <c r="E70" s="54"/>
      <c r="F70" s="61">
        <v>106498</v>
      </c>
      <c r="G70" s="61">
        <v>106498</v>
      </c>
      <c r="H70" s="61">
        <f>'[36]REF.3 - CCA Continuity Schedule'!$I$21</f>
        <v>0</v>
      </c>
      <c r="I70" s="62">
        <f t="shared" si="12"/>
        <v>0</v>
      </c>
      <c r="J70" s="62">
        <f t="shared" si="13"/>
        <v>106498</v>
      </c>
      <c r="K70" s="62">
        <f t="shared" si="14"/>
        <v>53249</v>
      </c>
      <c r="L70" s="62">
        <f t="shared" si="15"/>
        <v>0</v>
      </c>
      <c r="M70" s="62">
        <f t="shared" si="9"/>
        <v>218958.47500000001</v>
      </c>
      <c r="N70" s="63">
        <f xml:space="preserve"> (IF(M70&lt;0,M70,IF(B70='9.1. CCA Support Schedule'!$B$19,"Calculate Manually",IF(B70='9.1. CCA Support Schedule'!$B$18,"Calculate Manually",IFERROR(IF(C70="","",M70*C70),"")))))</f>
        <v>120427.16125000002</v>
      </c>
      <c r="O70" s="61">
        <f t="shared" si="10"/>
        <v>120427.16125000002</v>
      </c>
      <c r="P70" s="62">
        <f t="shared" si="16"/>
        <v>45282.313749999987</v>
      </c>
    </row>
    <row r="71" spans="1:16" x14ac:dyDescent="0.3">
      <c r="A71" s="59">
        <f t="shared" si="11"/>
        <v>0</v>
      </c>
      <c r="B71" s="59" t="str">
        <f t="shared" si="11"/>
        <v>Class 95</v>
      </c>
      <c r="C71" s="60">
        <f>IF(B71="","",IF($B71='[36]9.1. CCA Support Schedule'!$B$12,'[36]9.1. CCA Support Schedule'!$C$12,IF(B71='[36]9.1. CCA Support Schedule'!$B$13,'[36]9.1. CCA Support Schedule'!$C$13,IF(B71='[36]9.1. CCA Support Schedule'!$B$14,'[36]9.1. CCA Support Schedule'!$C$14,IF(B71='[36]9.1. CCA Support Schedule'!$B$15,'[36]9.1. CCA Support Schedule'!$C$15,IF(B71='[36]9.1. CCA Support Schedule'!$B$16,'[36]9.1. CCA Support Schedule'!$C$16,IF(B71='[36]9.1. CCA Support Schedule'!$B$17,'[36]9.1. CCA Support Schedule'!$C$17,IF(B71='[36]9.1. CCA Support Schedule'!$B$18,'[36]9.1. CCA Support Schedule'!$C$18,IF(B71='[36]9.1. CCA Support Schedule'!$B$19,'[36]9.1. CCA Support Schedule'!$C$19,IF(B71='[36]9.1. CCA Support Schedule'!$B$20,'[36]9.1. CCA Support Schedule'!$C$20,IF(B71='[36]9.1. CCA Support Schedule'!$B$21,'[36]9.1. CCA Support Schedule'!$C$21,IF(B71='[36]9.1. CCA Support Schedule'!$B$22,'[36]9.1. CCA Support Schedule'!$C$22,IF(B71='[36]9.1. CCA Support Schedule'!$B$23,'[36]9.1. CCA Support Schedule'!$C$23,IF(B71='[36]9.1. CCA Support Schedule'!$B$24,'[36]9.1. CCA Support Schedule'!$C$24,IF(B71='[36]9.1. CCA Support Schedule'!$B$25,'[36]9.1. CCA Support Schedule'!$C$25,IF(B71='[36]9.1. CCA Support Schedule'!$B$26,'[36]9.1. CCA Support Schedule'!$C$26,IF(B71='[36]9.1. CCA Support Schedule'!$B$27,'[36]9.1. CCA Support Schedule'!$C$27,IF(B71='[36]9.1. CCA Support Schedule'!$B$28,'[36]9.1. CCA Support Schedule'!$C$28,IF(B71='[36]9.1. CCA Support Schedule'!$B$29,'[36]9.1. CCA Support Schedule'!$C$29,"")))))))))))))))))))</f>
        <v>0</v>
      </c>
      <c r="D71" s="59">
        <f t="shared" si="8"/>
        <v>1296843</v>
      </c>
      <c r="E71" s="54"/>
      <c r="F71" s="61">
        <v>73076</v>
      </c>
      <c r="G71" s="61"/>
      <c r="H71" s="61"/>
      <c r="I71" s="62">
        <f t="shared" si="12"/>
        <v>0</v>
      </c>
      <c r="J71" s="62">
        <f t="shared" si="13"/>
        <v>0</v>
      </c>
      <c r="K71" s="62">
        <f t="shared" si="14"/>
        <v>0</v>
      </c>
      <c r="L71" s="62">
        <f t="shared" si="15"/>
        <v>36538</v>
      </c>
      <c r="M71" s="62">
        <f t="shared" si="9"/>
        <v>1333381</v>
      </c>
      <c r="N71" s="63">
        <f xml:space="preserve"> (IF(M71&lt;0,M71,IF(B71='9.1. CCA Support Schedule'!$B$19,"Calculate Manually",IF(B71='9.1. CCA Support Schedule'!$B$18,"Calculate Manually",IFERROR(IF(C71="","",M71*C71),"")))))</f>
        <v>0</v>
      </c>
      <c r="O71" s="61">
        <f t="shared" si="10"/>
        <v>0</v>
      </c>
      <c r="P71" s="62">
        <f t="shared" si="16"/>
        <v>1369919</v>
      </c>
    </row>
    <row r="72" spans="1:16" x14ac:dyDescent="0.3">
      <c r="A72" s="59">
        <f t="shared" si="11"/>
        <v>0</v>
      </c>
      <c r="B72" s="59" t="str">
        <f t="shared" si="11"/>
        <v>Class 14.1</v>
      </c>
      <c r="C72" s="60">
        <f>IF(B72="","",IF($B72='[36]9.1. CCA Support Schedule'!$B$12,'[36]9.1. CCA Support Schedule'!$C$12,IF(B72='[36]9.1. CCA Support Schedule'!$B$13,'[36]9.1. CCA Support Schedule'!$C$13,IF(B72='[36]9.1. CCA Support Schedule'!$B$14,'[36]9.1. CCA Support Schedule'!$C$14,IF(B72='[36]9.1. CCA Support Schedule'!$B$15,'[36]9.1. CCA Support Schedule'!$C$15,IF(B72='[36]9.1. CCA Support Schedule'!$B$16,'[36]9.1. CCA Support Schedule'!$C$16,IF(B72='[36]9.1. CCA Support Schedule'!$B$17,'[36]9.1. CCA Support Schedule'!$C$17,IF(B72='[36]9.1. CCA Support Schedule'!$B$18,'[36]9.1. CCA Support Schedule'!$C$18,IF(B72='[36]9.1. CCA Support Schedule'!$B$19,'[36]9.1. CCA Support Schedule'!$C$19,IF(B72='[36]9.1. CCA Support Schedule'!$B$20,'[36]9.1. CCA Support Schedule'!$C$20,IF(B72='[36]9.1. CCA Support Schedule'!$B$21,'[36]9.1. CCA Support Schedule'!$C$21,IF(B72='[36]9.1. CCA Support Schedule'!$B$22,'[36]9.1. CCA Support Schedule'!$C$22,IF(B72='[36]9.1. CCA Support Schedule'!$B$23,'[36]9.1. CCA Support Schedule'!$C$23,IF(B72='[36]9.1. CCA Support Schedule'!$B$24,'[36]9.1. CCA Support Schedule'!$C$24,IF(B72='[36]9.1. CCA Support Schedule'!$B$25,'[36]9.1. CCA Support Schedule'!$C$25,IF(B72='[36]9.1. CCA Support Schedule'!$B$26,'[36]9.1. CCA Support Schedule'!$C$26,IF(B72='[36]9.1. CCA Support Schedule'!$B$27,'[36]9.1. CCA Support Schedule'!$C$27,IF(B72='[36]9.1. CCA Support Schedule'!$B$28,'[36]9.1. CCA Support Schedule'!$C$28,IF(B72='[36]9.1. CCA Support Schedule'!$B$29,'[36]9.1. CCA Support Schedule'!$C$29,"")))))))))))))))))))</f>
        <v>0.05</v>
      </c>
      <c r="D72" s="59">
        <f t="shared" si="8"/>
        <v>0</v>
      </c>
      <c r="E72" s="54"/>
      <c r="F72" s="61">
        <v>1964992</v>
      </c>
      <c r="G72" s="61">
        <v>1354295</v>
      </c>
      <c r="H72" s="61">
        <f>'[36]REF.3 - CCA Continuity Schedule'!$I$17</f>
        <v>0</v>
      </c>
      <c r="I72" s="62">
        <f t="shared" si="12"/>
        <v>0</v>
      </c>
      <c r="J72" s="62">
        <f t="shared" si="13"/>
        <v>1354295</v>
      </c>
      <c r="K72" s="62">
        <f t="shared" si="14"/>
        <v>677147.5</v>
      </c>
      <c r="L72" s="62">
        <f t="shared" si="15"/>
        <v>305348.5</v>
      </c>
      <c r="M72" s="62" t="str">
        <f t="shared" si="9"/>
        <v>Calculate Manually</v>
      </c>
      <c r="N72" s="63" t="str">
        <f xml:space="preserve"> (IF(M72&lt;0,M72,IF(B72='9.1. CCA Support Schedule'!$B$19,"Calculate Manually",IF(B72='9.1. CCA Support Schedule'!$B$18,"Calculate Manually",IFERROR(IF(C72="","",M72*C72),"")))))</f>
        <v>Calculate Manually</v>
      </c>
      <c r="O72" s="61">
        <v>116840</v>
      </c>
      <c r="P72" s="62">
        <f>IF((D72+F72+H72-O72)&lt;0,0,(D72+F72+H72-O72))</f>
        <v>1848152</v>
      </c>
    </row>
    <row r="73" spans="1:16" x14ac:dyDescent="0.3">
      <c r="A73" s="59">
        <f t="shared" si="11"/>
        <v>0</v>
      </c>
      <c r="B73" s="59">
        <f t="shared" si="11"/>
        <v>0</v>
      </c>
      <c r="C73" s="60">
        <f>IF(B73="","",IF($B73='[36]9.1. CCA Support Schedule'!$B$12,'[36]9.1. CCA Support Schedule'!$C$12,IF(B73='[36]9.1. CCA Support Schedule'!$B$13,'[36]9.1. CCA Support Schedule'!$C$13,IF(B73='[36]9.1. CCA Support Schedule'!$B$14,'[36]9.1. CCA Support Schedule'!$C$14,IF(B73='[36]9.1. CCA Support Schedule'!$B$15,'[36]9.1. CCA Support Schedule'!$C$15,IF(B73='[36]9.1. CCA Support Schedule'!$B$16,'[36]9.1. CCA Support Schedule'!$C$16,IF(B73='[36]9.1. CCA Support Schedule'!$B$17,'[36]9.1. CCA Support Schedule'!$C$17,IF(B73='[36]9.1. CCA Support Schedule'!$B$18,'[36]9.1. CCA Support Schedule'!$C$18,IF(B73='[36]9.1. CCA Support Schedule'!$B$19,'[36]9.1. CCA Support Schedule'!$C$19,IF(B73='[36]9.1. CCA Support Schedule'!$B$20,'[36]9.1. CCA Support Schedule'!$C$20,IF(B73='[36]9.1. CCA Support Schedule'!$B$21,'[36]9.1. CCA Support Schedule'!$C$21,IF(B73='[36]9.1. CCA Support Schedule'!$B$22,'[36]9.1. CCA Support Schedule'!$C$22,IF(B73='[36]9.1. CCA Support Schedule'!$B$23,'[36]9.1. CCA Support Schedule'!$C$23,IF(B73='[36]9.1. CCA Support Schedule'!$B$24,'[36]9.1. CCA Support Schedule'!$C$24,IF(B73='[36]9.1. CCA Support Schedule'!$B$25,'[36]9.1. CCA Support Schedule'!$C$25,IF(B73='[36]9.1. CCA Support Schedule'!$B$26,'[36]9.1. CCA Support Schedule'!$C$26,IF(B73='[36]9.1. CCA Support Schedule'!$B$27,'[36]9.1. CCA Support Schedule'!$C$27,IF(B73='[36]9.1. CCA Support Schedule'!$B$28,'[36]9.1. CCA Support Schedule'!$C$28,IF(B73='[36]9.1. CCA Support Schedule'!$B$29,'[36]9.1. CCA Support Schedule'!$C$29,"")))))))))))))))))))</f>
        <v>0</v>
      </c>
      <c r="D73" s="59">
        <f t="shared" si="8"/>
        <v>0</v>
      </c>
      <c r="E73" s="54"/>
      <c r="F73" s="61"/>
      <c r="G73" s="61"/>
      <c r="H73" s="61"/>
      <c r="I73" s="62">
        <f t="shared" si="12"/>
        <v>0</v>
      </c>
      <c r="J73" s="62">
        <f t="shared" si="13"/>
        <v>0</v>
      </c>
      <c r="K73" s="62">
        <f t="shared" si="14"/>
        <v>0</v>
      </c>
      <c r="L73" s="62">
        <f t="shared" si="15"/>
        <v>0</v>
      </c>
      <c r="M73" s="62">
        <f t="shared" si="9"/>
        <v>0</v>
      </c>
      <c r="N73" s="63">
        <f xml:space="preserve"> (IF(M73&lt;0,M73,IF(B73='9.1. CCA Support Schedule'!$B$19,"Calculate Manually",IF(B73='9.1. CCA Support Schedule'!$B$18,"Calculate Manually",IFERROR(IF(C73="","",M73*C73),"")))))</f>
        <v>0</v>
      </c>
      <c r="O73" s="61"/>
      <c r="P73" s="62">
        <f t="shared" si="16"/>
        <v>0</v>
      </c>
    </row>
    <row r="74" spans="1:16" x14ac:dyDescent="0.3">
      <c r="A74" s="59">
        <f t="shared" si="11"/>
        <v>0</v>
      </c>
      <c r="B74" s="59">
        <f t="shared" si="11"/>
        <v>0</v>
      </c>
      <c r="C74" s="60">
        <f>IF(B74="","",IF($B74='[36]9.1. CCA Support Schedule'!$B$12,'[36]9.1. CCA Support Schedule'!$C$12,IF(B74='[36]9.1. CCA Support Schedule'!$B$13,'[36]9.1. CCA Support Schedule'!$C$13,IF(B74='[36]9.1. CCA Support Schedule'!$B$14,'[36]9.1. CCA Support Schedule'!$C$14,IF(B74='[36]9.1. CCA Support Schedule'!$B$15,'[36]9.1. CCA Support Schedule'!$C$15,IF(B74='[36]9.1. CCA Support Schedule'!$B$16,'[36]9.1. CCA Support Schedule'!$C$16,IF(B74='[36]9.1. CCA Support Schedule'!$B$17,'[36]9.1. CCA Support Schedule'!$C$17,IF(B74='[36]9.1. CCA Support Schedule'!$B$18,'[36]9.1. CCA Support Schedule'!$C$18,IF(B74='[36]9.1. CCA Support Schedule'!$B$19,'[36]9.1. CCA Support Schedule'!$C$19,IF(B74='[36]9.1. CCA Support Schedule'!$B$20,'[36]9.1. CCA Support Schedule'!$C$20,IF(B74='[36]9.1. CCA Support Schedule'!$B$21,'[36]9.1. CCA Support Schedule'!$C$21,IF(B74='[36]9.1. CCA Support Schedule'!$B$22,'[36]9.1. CCA Support Schedule'!$C$22,IF(B74='[36]9.1. CCA Support Schedule'!$B$23,'[36]9.1. CCA Support Schedule'!$C$23,IF(B74='[36]9.1. CCA Support Schedule'!$B$24,'[36]9.1. CCA Support Schedule'!$C$24,IF(B74='[36]9.1. CCA Support Schedule'!$B$25,'[36]9.1. CCA Support Schedule'!$C$25,IF(B74='[36]9.1. CCA Support Schedule'!$B$26,'[36]9.1. CCA Support Schedule'!$C$26,IF(B74='[36]9.1. CCA Support Schedule'!$B$27,'[36]9.1. CCA Support Schedule'!$C$27,IF(B74='[36]9.1. CCA Support Schedule'!$B$28,'[36]9.1. CCA Support Schedule'!$C$28,IF(B74='[36]9.1. CCA Support Schedule'!$B$29,'[36]9.1. CCA Support Schedule'!$C$29,"")))))))))))))))))))</f>
        <v>0</v>
      </c>
      <c r="D74" s="59">
        <f t="shared" si="8"/>
        <v>0</v>
      </c>
      <c r="E74" s="54"/>
      <c r="F74" s="61"/>
      <c r="G74" s="61"/>
      <c r="H74" s="61"/>
      <c r="I74" s="62">
        <f t="shared" si="12"/>
        <v>0</v>
      </c>
      <c r="J74" s="62">
        <f t="shared" si="13"/>
        <v>0</v>
      </c>
      <c r="K74" s="62">
        <f t="shared" si="14"/>
        <v>0</v>
      </c>
      <c r="L74" s="62">
        <f t="shared" si="15"/>
        <v>0</v>
      </c>
      <c r="M74" s="62">
        <f t="shared" si="9"/>
        <v>0</v>
      </c>
      <c r="N74" s="63">
        <f xml:space="preserve"> (IF(M74&lt;0,M74,IF(B74='9.1. CCA Support Schedule'!$B$19,"Calculate Manually",IF(B74='9.1. CCA Support Schedule'!$B$18,"Calculate Manually",IFERROR(IF(C74="","",M74*C74),"")))))</f>
        <v>0</v>
      </c>
      <c r="O74" s="61"/>
      <c r="P74" s="62">
        <f t="shared" si="16"/>
        <v>0</v>
      </c>
    </row>
    <row r="75" spans="1:16" x14ac:dyDescent="0.3">
      <c r="A75" s="59">
        <f t="shared" si="11"/>
        <v>0</v>
      </c>
      <c r="B75" s="59">
        <f t="shared" si="11"/>
        <v>0</v>
      </c>
      <c r="C75" s="60">
        <f>IF(B75="","",IF($B75='[36]9.1. CCA Support Schedule'!$B$12,'[36]9.1. CCA Support Schedule'!$C$12,IF(B75='[36]9.1. CCA Support Schedule'!$B$13,'[36]9.1. CCA Support Schedule'!$C$13,IF(B75='[36]9.1. CCA Support Schedule'!$B$14,'[36]9.1. CCA Support Schedule'!$C$14,IF(B75='[36]9.1. CCA Support Schedule'!$B$15,'[36]9.1. CCA Support Schedule'!$C$15,IF(B75='[36]9.1. CCA Support Schedule'!$B$16,'[36]9.1. CCA Support Schedule'!$C$16,IF(B75='[36]9.1. CCA Support Schedule'!$B$17,'[36]9.1. CCA Support Schedule'!$C$17,IF(B75='[36]9.1. CCA Support Schedule'!$B$18,'[36]9.1. CCA Support Schedule'!$C$18,IF(B75='[36]9.1. CCA Support Schedule'!$B$19,'[36]9.1. CCA Support Schedule'!$C$19,IF(B75='[36]9.1. CCA Support Schedule'!$B$20,'[36]9.1. CCA Support Schedule'!$C$20,IF(B75='[36]9.1. CCA Support Schedule'!$B$21,'[36]9.1. CCA Support Schedule'!$C$21,IF(B75='[36]9.1. CCA Support Schedule'!$B$22,'[36]9.1. CCA Support Schedule'!$C$22,IF(B75='[36]9.1. CCA Support Schedule'!$B$23,'[36]9.1. CCA Support Schedule'!$C$23,IF(B75='[36]9.1. CCA Support Schedule'!$B$24,'[36]9.1. CCA Support Schedule'!$C$24,IF(B75='[36]9.1. CCA Support Schedule'!$B$25,'[36]9.1. CCA Support Schedule'!$C$25,IF(B75='[36]9.1. CCA Support Schedule'!$B$26,'[36]9.1. CCA Support Schedule'!$C$26,IF(B75='[36]9.1. CCA Support Schedule'!$B$27,'[36]9.1. CCA Support Schedule'!$C$27,IF(B75='[36]9.1. CCA Support Schedule'!$B$28,'[36]9.1. CCA Support Schedule'!$C$28,IF(B75='[36]9.1. CCA Support Schedule'!$B$29,'[36]9.1. CCA Support Schedule'!$C$29,"")))))))))))))))))))</f>
        <v>0</v>
      </c>
      <c r="D75" s="59">
        <f t="shared" si="8"/>
        <v>0</v>
      </c>
      <c r="E75" s="54"/>
      <c r="F75" s="61"/>
      <c r="G75" s="61"/>
      <c r="H75" s="61"/>
      <c r="I75" s="62">
        <f t="shared" si="12"/>
        <v>0</v>
      </c>
      <c r="J75" s="62">
        <f t="shared" si="13"/>
        <v>0</v>
      </c>
      <c r="K75" s="62">
        <f t="shared" si="14"/>
        <v>0</v>
      </c>
      <c r="L75" s="62">
        <f t="shared" si="15"/>
        <v>0</v>
      </c>
      <c r="M75" s="62">
        <f t="shared" si="9"/>
        <v>0</v>
      </c>
      <c r="N75" s="63">
        <f xml:space="preserve"> (IF(M75&lt;0,M75,IF(B75='9.1. CCA Support Schedule'!$B$19,"Calculate Manually",IF(B75='9.1. CCA Support Schedule'!$B$18,"Calculate Manually",IFERROR(IF(C75="","",M75*C75),"")))))</f>
        <v>0</v>
      </c>
      <c r="O75" s="61"/>
      <c r="P75" s="62">
        <f t="shared" si="16"/>
        <v>0</v>
      </c>
    </row>
    <row r="76" spans="1:16" x14ac:dyDescent="0.3">
      <c r="A76" s="59">
        <f t="shared" si="11"/>
        <v>0</v>
      </c>
      <c r="B76" s="59">
        <f t="shared" si="11"/>
        <v>0</v>
      </c>
      <c r="C76" s="60">
        <f>IF(B76="","",IF($B76='[36]9.1. CCA Support Schedule'!$B$12,'[36]9.1. CCA Support Schedule'!$C$12,IF(B76='[36]9.1. CCA Support Schedule'!$B$13,'[36]9.1. CCA Support Schedule'!$C$13,IF(B76='[36]9.1. CCA Support Schedule'!$B$14,'[36]9.1. CCA Support Schedule'!$C$14,IF(B76='[36]9.1. CCA Support Schedule'!$B$15,'[36]9.1. CCA Support Schedule'!$C$15,IF(B76='[36]9.1. CCA Support Schedule'!$B$16,'[36]9.1. CCA Support Schedule'!$C$16,IF(B76='[36]9.1. CCA Support Schedule'!$B$17,'[36]9.1. CCA Support Schedule'!$C$17,IF(B76='[36]9.1. CCA Support Schedule'!$B$18,'[36]9.1. CCA Support Schedule'!$C$18,IF(B76='[36]9.1. CCA Support Schedule'!$B$19,'[36]9.1. CCA Support Schedule'!$C$19,IF(B76='[36]9.1. CCA Support Schedule'!$B$20,'[36]9.1. CCA Support Schedule'!$C$20,IF(B76='[36]9.1. CCA Support Schedule'!$B$21,'[36]9.1. CCA Support Schedule'!$C$21,IF(B76='[36]9.1. CCA Support Schedule'!$B$22,'[36]9.1. CCA Support Schedule'!$C$22,IF(B76='[36]9.1. CCA Support Schedule'!$B$23,'[36]9.1. CCA Support Schedule'!$C$23,IF(B76='[36]9.1. CCA Support Schedule'!$B$24,'[36]9.1. CCA Support Schedule'!$C$24,IF(B76='[36]9.1. CCA Support Schedule'!$B$25,'[36]9.1. CCA Support Schedule'!$C$25,IF(B76='[36]9.1. CCA Support Schedule'!$B$26,'[36]9.1. CCA Support Schedule'!$C$26,IF(B76='[36]9.1. CCA Support Schedule'!$B$27,'[36]9.1. CCA Support Schedule'!$C$27,IF(B76='[36]9.1. CCA Support Schedule'!$B$28,'[36]9.1. CCA Support Schedule'!$C$28,IF(B76='[36]9.1. CCA Support Schedule'!$B$29,'[36]9.1. CCA Support Schedule'!$C$29,"")))))))))))))))))))</f>
        <v>0</v>
      </c>
      <c r="D76" s="59">
        <f t="shared" si="8"/>
        <v>0</v>
      </c>
      <c r="E76" s="54"/>
      <c r="F76" s="61"/>
      <c r="G76" s="61"/>
      <c r="H76" s="61"/>
      <c r="I76" s="62">
        <f t="shared" si="12"/>
        <v>0</v>
      </c>
      <c r="J76" s="62">
        <f t="shared" si="13"/>
        <v>0</v>
      </c>
      <c r="K76" s="62">
        <f t="shared" si="14"/>
        <v>0</v>
      </c>
      <c r="L76" s="62">
        <f t="shared" si="15"/>
        <v>0</v>
      </c>
      <c r="M76" s="62">
        <f t="shared" si="9"/>
        <v>0</v>
      </c>
      <c r="N76" s="63">
        <f xml:space="preserve"> (IF(M76&lt;0,M76,IF(B76='9.1. CCA Support Schedule'!$B$19,"Calculate Manually",IF(B76='9.1. CCA Support Schedule'!$B$18,"Calculate Manually",IFERROR(IF(C76="","",M76*C76),"")))))</f>
        <v>0</v>
      </c>
      <c r="O76" s="61"/>
      <c r="P76" s="62">
        <f t="shared" si="16"/>
        <v>0</v>
      </c>
    </row>
    <row r="77" spans="1:16" x14ac:dyDescent="0.3">
      <c r="A77" s="59">
        <f t="shared" si="11"/>
        <v>0</v>
      </c>
      <c r="B77" s="59">
        <f t="shared" si="11"/>
        <v>0</v>
      </c>
      <c r="C77" s="60">
        <f>IF(B77="","",IF($B77='[36]9.1. CCA Support Schedule'!$B$12,'[36]9.1. CCA Support Schedule'!$C$12,IF(B77='[36]9.1. CCA Support Schedule'!$B$13,'[36]9.1. CCA Support Schedule'!$C$13,IF(B77='[36]9.1. CCA Support Schedule'!$B$14,'[36]9.1. CCA Support Schedule'!$C$14,IF(B77='[36]9.1. CCA Support Schedule'!$B$15,'[36]9.1. CCA Support Schedule'!$C$15,IF(B77='[36]9.1. CCA Support Schedule'!$B$16,'[36]9.1. CCA Support Schedule'!$C$16,IF(B77='[36]9.1. CCA Support Schedule'!$B$17,'[36]9.1. CCA Support Schedule'!$C$17,IF(B77='[36]9.1. CCA Support Schedule'!$B$18,'[36]9.1. CCA Support Schedule'!$C$18,IF(B77='[36]9.1. CCA Support Schedule'!$B$19,'[36]9.1. CCA Support Schedule'!$C$19,IF(B77='[36]9.1. CCA Support Schedule'!$B$20,'[36]9.1. CCA Support Schedule'!$C$20,IF(B77='[36]9.1. CCA Support Schedule'!$B$21,'[36]9.1. CCA Support Schedule'!$C$21,IF(B77='[36]9.1. CCA Support Schedule'!$B$22,'[36]9.1. CCA Support Schedule'!$C$22,IF(B77='[36]9.1. CCA Support Schedule'!$B$23,'[36]9.1. CCA Support Schedule'!$C$23,IF(B77='[36]9.1. CCA Support Schedule'!$B$24,'[36]9.1. CCA Support Schedule'!$C$24,IF(B77='[36]9.1. CCA Support Schedule'!$B$25,'[36]9.1. CCA Support Schedule'!$C$25,IF(B77='[36]9.1. CCA Support Schedule'!$B$26,'[36]9.1. CCA Support Schedule'!$C$26,IF(B77='[36]9.1. CCA Support Schedule'!$B$27,'[36]9.1. CCA Support Schedule'!$C$27,IF(B77='[36]9.1. CCA Support Schedule'!$B$28,'[36]9.1. CCA Support Schedule'!$C$28,IF(B77='[36]9.1. CCA Support Schedule'!$B$29,'[36]9.1. CCA Support Schedule'!$C$29,"")))))))))))))))))))</f>
        <v>0</v>
      </c>
      <c r="D77" s="59">
        <f t="shared" si="8"/>
        <v>0</v>
      </c>
      <c r="E77" s="54"/>
      <c r="F77" s="61"/>
      <c r="G77" s="61"/>
      <c r="H77" s="61"/>
      <c r="I77" s="62">
        <f t="shared" si="12"/>
        <v>0</v>
      </c>
      <c r="J77" s="62">
        <f t="shared" si="13"/>
        <v>0</v>
      </c>
      <c r="K77" s="62">
        <f t="shared" si="14"/>
        <v>0</v>
      </c>
      <c r="L77" s="62">
        <f t="shared" si="15"/>
        <v>0</v>
      </c>
      <c r="M77" s="62">
        <f t="shared" si="9"/>
        <v>0</v>
      </c>
      <c r="N77" s="63">
        <f xml:space="preserve"> (IF(M77&lt;0,M77,IF(B77='9.1. CCA Support Schedule'!$B$19,"Calculate Manually",IF(B77='9.1. CCA Support Schedule'!$B$18,"Calculate Manually",IFERROR(IF(C77="","",M77*C77),"")))))</f>
        <v>0</v>
      </c>
      <c r="O77" s="61"/>
      <c r="P77" s="62">
        <f t="shared" si="16"/>
        <v>0</v>
      </c>
    </row>
    <row r="78" spans="1:16" x14ac:dyDescent="0.3">
      <c r="A78" s="59">
        <f t="shared" si="11"/>
        <v>0</v>
      </c>
      <c r="B78" s="59">
        <f t="shared" si="11"/>
        <v>0</v>
      </c>
      <c r="C78" s="60">
        <f>IF(B78="","",IF($B78='[36]9.1. CCA Support Schedule'!$B$12,'[36]9.1. CCA Support Schedule'!$C$12,IF(B78='[36]9.1. CCA Support Schedule'!$B$13,'[36]9.1. CCA Support Schedule'!$C$13,IF(B78='[36]9.1. CCA Support Schedule'!$B$14,'[36]9.1. CCA Support Schedule'!$C$14,IF(B78='[36]9.1. CCA Support Schedule'!$B$15,'[36]9.1. CCA Support Schedule'!$C$15,IF(B78='[36]9.1. CCA Support Schedule'!$B$16,'[36]9.1. CCA Support Schedule'!$C$16,IF(B78='[36]9.1. CCA Support Schedule'!$B$17,'[36]9.1. CCA Support Schedule'!$C$17,IF(B78='[36]9.1. CCA Support Schedule'!$B$18,'[36]9.1. CCA Support Schedule'!$C$18,IF(B78='[36]9.1. CCA Support Schedule'!$B$19,'[36]9.1. CCA Support Schedule'!$C$19,IF(B78='[36]9.1. CCA Support Schedule'!$B$20,'[36]9.1. CCA Support Schedule'!$C$20,IF(B78='[36]9.1. CCA Support Schedule'!$B$21,'[36]9.1. CCA Support Schedule'!$C$21,IF(B78='[36]9.1. CCA Support Schedule'!$B$22,'[36]9.1. CCA Support Schedule'!$C$22,IF(B78='[36]9.1. CCA Support Schedule'!$B$23,'[36]9.1. CCA Support Schedule'!$C$23,IF(B78='[36]9.1. CCA Support Schedule'!$B$24,'[36]9.1. CCA Support Schedule'!$C$24,IF(B78='[36]9.1. CCA Support Schedule'!$B$25,'[36]9.1. CCA Support Schedule'!$C$25,IF(B78='[36]9.1. CCA Support Schedule'!$B$26,'[36]9.1. CCA Support Schedule'!$C$26,IF(B78='[36]9.1. CCA Support Schedule'!$B$27,'[36]9.1. CCA Support Schedule'!$C$27,IF(B78='[36]9.1. CCA Support Schedule'!$B$28,'[36]9.1. CCA Support Schedule'!$C$28,IF(B78='[36]9.1. CCA Support Schedule'!$B$29,'[36]9.1. CCA Support Schedule'!$C$29,"")))))))))))))))))))</f>
        <v>0</v>
      </c>
      <c r="D78" s="59">
        <f t="shared" si="8"/>
        <v>0</v>
      </c>
      <c r="E78" s="54"/>
      <c r="F78" s="61"/>
      <c r="G78" s="61"/>
      <c r="H78" s="61"/>
      <c r="I78" s="62">
        <f t="shared" si="12"/>
        <v>0</v>
      </c>
      <c r="J78" s="62">
        <f t="shared" si="13"/>
        <v>0</v>
      </c>
      <c r="K78" s="62">
        <f t="shared" si="14"/>
        <v>0</v>
      </c>
      <c r="L78" s="62">
        <f t="shared" si="15"/>
        <v>0</v>
      </c>
      <c r="M78" s="62">
        <f t="shared" si="9"/>
        <v>0</v>
      </c>
      <c r="N78" s="63">
        <f xml:space="preserve"> (IF(M78&lt;0,M78,IF(B78='9.1. CCA Support Schedule'!$B$19,"Calculate Manually",IF(B78='9.1. CCA Support Schedule'!$B$18,"Calculate Manually",IFERROR(IF(C78="","",M78*C78),"")))))</f>
        <v>0</v>
      </c>
      <c r="O78" s="61"/>
      <c r="P78" s="62">
        <f t="shared" si="16"/>
        <v>0</v>
      </c>
    </row>
    <row r="79" spans="1:16" x14ac:dyDescent="0.3">
      <c r="A79" s="59">
        <f t="shared" si="11"/>
        <v>0</v>
      </c>
      <c r="B79" s="59">
        <f t="shared" si="11"/>
        <v>0</v>
      </c>
      <c r="C79" s="60">
        <f>IF(B79="","",IF($B79='[36]9.1. CCA Support Schedule'!$B$12,'[36]9.1. CCA Support Schedule'!$C$12,IF(B79='[36]9.1. CCA Support Schedule'!$B$13,'[36]9.1. CCA Support Schedule'!$C$13,IF(B79='[36]9.1. CCA Support Schedule'!$B$14,'[36]9.1. CCA Support Schedule'!$C$14,IF(B79='[36]9.1. CCA Support Schedule'!$B$15,'[36]9.1. CCA Support Schedule'!$C$15,IF(B79='[36]9.1. CCA Support Schedule'!$B$16,'[36]9.1. CCA Support Schedule'!$C$16,IF(B79='[36]9.1. CCA Support Schedule'!$B$17,'[36]9.1. CCA Support Schedule'!$C$17,IF(B79='[36]9.1. CCA Support Schedule'!$B$18,'[36]9.1. CCA Support Schedule'!$C$18,IF(B79='[36]9.1. CCA Support Schedule'!$B$19,'[36]9.1. CCA Support Schedule'!$C$19,IF(B79='[36]9.1. CCA Support Schedule'!$B$20,'[36]9.1. CCA Support Schedule'!$C$20,IF(B79='[36]9.1. CCA Support Schedule'!$B$21,'[36]9.1. CCA Support Schedule'!$C$21,IF(B79='[36]9.1. CCA Support Schedule'!$B$22,'[36]9.1. CCA Support Schedule'!$C$22,IF(B79='[36]9.1. CCA Support Schedule'!$B$23,'[36]9.1. CCA Support Schedule'!$C$23,IF(B79='[36]9.1. CCA Support Schedule'!$B$24,'[36]9.1. CCA Support Schedule'!$C$24,IF(B79='[36]9.1. CCA Support Schedule'!$B$25,'[36]9.1. CCA Support Schedule'!$C$25,IF(B79='[36]9.1. CCA Support Schedule'!$B$26,'[36]9.1. CCA Support Schedule'!$C$26,IF(B79='[36]9.1. CCA Support Schedule'!$B$27,'[36]9.1. CCA Support Schedule'!$C$27,IF(B79='[36]9.1. CCA Support Schedule'!$B$28,'[36]9.1. CCA Support Schedule'!$C$28,IF(B79='[36]9.1. CCA Support Schedule'!$B$29,'[36]9.1. CCA Support Schedule'!$C$29,"")))))))))))))))))))</f>
        <v>0</v>
      </c>
      <c r="D79" s="59">
        <f t="shared" si="8"/>
        <v>0</v>
      </c>
      <c r="E79" s="54"/>
      <c r="F79" s="61"/>
      <c r="G79" s="61"/>
      <c r="H79" s="61"/>
      <c r="I79" s="62">
        <f t="shared" si="12"/>
        <v>0</v>
      </c>
      <c r="J79" s="62">
        <f t="shared" si="13"/>
        <v>0</v>
      </c>
      <c r="K79" s="62">
        <f t="shared" si="14"/>
        <v>0</v>
      </c>
      <c r="L79" s="62">
        <f t="shared" si="15"/>
        <v>0</v>
      </c>
      <c r="M79" s="62">
        <f t="shared" si="9"/>
        <v>0</v>
      </c>
      <c r="N79" s="63">
        <f xml:space="preserve"> (IF(M79&lt;0,M79,IF(B79='9.1. CCA Support Schedule'!$B$19,"Calculate Manually",IF(B79='9.1. CCA Support Schedule'!$B$18,"Calculate Manually",IFERROR(IF(C79="","",M79*C79),"")))))</f>
        <v>0</v>
      </c>
      <c r="O79" s="61"/>
      <c r="P79" s="62">
        <f t="shared" si="16"/>
        <v>0</v>
      </c>
    </row>
    <row r="80" spans="1:16" x14ac:dyDescent="0.3">
      <c r="A80" s="59">
        <f t="shared" ref="A80:B82" si="17">A49</f>
        <v>0</v>
      </c>
      <c r="B80" s="59">
        <f t="shared" si="17"/>
        <v>0</v>
      </c>
      <c r="C80" s="60">
        <f>IF(B80="","",IF($B80='[36]9.1. CCA Support Schedule'!$B$12,'[36]9.1. CCA Support Schedule'!$C$12,IF(B80='[36]9.1. CCA Support Schedule'!$B$13,'[36]9.1. CCA Support Schedule'!$C$13,IF(B80='[36]9.1. CCA Support Schedule'!$B$14,'[36]9.1. CCA Support Schedule'!$C$14,IF(B80='[36]9.1. CCA Support Schedule'!$B$15,'[36]9.1. CCA Support Schedule'!$C$15,IF(B80='[36]9.1. CCA Support Schedule'!$B$16,'[36]9.1. CCA Support Schedule'!$C$16,IF(B80='[36]9.1. CCA Support Schedule'!$B$17,'[36]9.1. CCA Support Schedule'!$C$17,IF(B80='[36]9.1. CCA Support Schedule'!$B$18,'[36]9.1. CCA Support Schedule'!$C$18,IF(B80='[36]9.1. CCA Support Schedule'!$B$19,'[36]9.1. CCA Support Schedule'!$C$19,IF(B80='[36]9.1. CCA Support Schedule'!$B$20,'[36]9.1. CCA Support Schedule'!$C$20,IF(B80='[36]9.1. CCA Support Schedule'!$B$21,'[36]9.1. CCA Support Schedule'!$C$21,IF(B80='[36]9.1. CCA Support Schedule'!$B$22,'[36]9.1. CCA Support Schedule'!$C$22,IF(B80='[36]9.1. CCA Support Schedule'!$B$23,'[36]9.1. CCA Support Schedule'!$C$23,IF(B80='[36]9.1. CCA Support Schedule'!$B$24,'[36]9.1. CCA Support Schedule'!$C$24,IF(B80='[36]9.1. CCA Support Schedule'!$B$25,'[36]9.1. CCA Support Schedule'!$C$25,IF(B80='[36]9.1. CCA Support Schedule'!$B$26,'[36]9.1. CCA Support Schedule'!$C$26,IF(B80='[36]9.1. CCA Support Schedule'!$B$27,'[36]9.1. CCA Support Schedule'!$C$27,IF(B80='[36]9.1. CCA Support Schedule'!$B$28,'[36]9.1. CCA Support Schedule'!$C$28,IF(B80='[36]9.1. CCA Support Schedule'!$B$29,'[36]9.1. CCA Support Schedule'!$C$29,"")))))))))))))))))))</f>
        <v>0</v>
      </c>
      <c r="D80" s="59">
        <f t="shared" si="8"/>
        <v>0</v>
      </c>
      <c r="E80" s="54"/>
      <c r="F80" s="61"/>
      <c r="G80" s="61"/>
      <c r="H80" s="61"/>
      <c r="I80" s="62">
        <f t="shared" si="12"/>
        <v>0</v>
      </c>
      <c r="J80" s="62">
        <f t="shared" si="13"/>
        <v>0</v>
      </c>
      <c r="K80" s="62">
        <f t="shared" si="14"/>
        <v>0</v>
      </c>
      <c r="L80" s="62">
        <f t="shared" si="15"/>
        <v>0</v>
      </c>
      <c r="M80" s="62">
        <f t="shared" si="9"/>
        <v>0</v>
      </c>
      <c r="N80" s="63">
        <f xml:space="preserve"> (IF(M80&lt;0,M80,IF(B80='9.1. CCA Support Schedule'!$B$19,"Calculate Manually",IF(B80='9.1. CCA Support Schedule'!$B$18,"Calculate Manually",IFERROR(IF(C80="","",M80*C80),"")))))</f>
        <v>0</v>
      </c>
      <c r="O80" s="61"/>
      <c r="P80" s="62">
        <f t="shared" si="16"/>
        <v>0</v>
      </c>
    </row>
    <row r="81" spans="1:16" x14ac:dyDescent="0.3">
      <c r="A81" s="59">
        <f t="shared" si="17"/>
        <v>0</v>
      </c>
      <c r="B81" s="59">
        <f t="shared" si="17"/>
        <v>0</v>
      </c>
      <c r="C81" s="60">
        <f>IF(B81="","",IF($B81='[36]9.1. CCA Support Schedule'!$B$12,'[36]9.1. CCA Support Schedule'!$C$12,IF(B81='[36]9.1. CCA Support Schedule'!$B$13,'[36]9.1. CCA Support Schedule'!$C$13,IF(B81='[36]9.1. CCA Support Schedule'!$B$14,'[36]9.1. CCA Support Schedule'!$C$14,IF(B81='[36]9.1. CCA Support Schedule'!$B$15,'[36]9.1. CCA Support Schedule'!$C$15,IF(B81='[36]9.1. CCA Support Schedule'!$B$16,'[36]9.1. CCA Support Schedule'!$C$16,IF(B81='[36]9.1. CCA Support Schedule'!$B$17,'[36]9.1. CCA Support Schedule'!$C$17,IF(B81='[36]9.1. CCA Support Schedule'!$B$18,'[36]9.1. CCA Support Schedule'!$C$18,IF(B81='[36]9.1. CCA Support Schedule'!$B$19,'[36]9.1. CCA Support Schedule'!$C$19,IF(B81='[36]9.1. CCA Support Schedule'!$B$20,'[36]9.1. CCA Support Schedule'!$C$20,IF(B81='[36]9.1. CCA Support Schedule'!$B$21,'[36]9.1. CCA Support Schedule'!$C$21,IF(B81='[36]9.1. CCA Support Schedule'!$B$22,'[36]9.1. CCA Support Schedule'!$C$22,IF(B81='[36]9.1. CCA Support Schedule'!$B$23,'[36]9.1. CCA Support Schedule'!$C$23,IF(B81='[36]9.1. CCA Support Schedule'!$B$24,'[36]9.1. CCA Support Schedule'!$C$24,IF(B81='[36]9.1. CCA Support Schedule'!$B$25,'[36]9.1. CCA Support Schedule'!$C$25,IF(B81='[36]9.1. CCA Support Schedule'!$B$26,'[36]9.1. CCA Support Schedule'!$C$26,IF(B81='[36]9.1. CCA Support Schedule'!$B$27,'[36]9.1. CCA Support Schedule'!$C$27,IF(B81='[36]9.1. CCA Support Schedule'!$B$28,'[36]9.1. CCA Support Schedule'!$C$28,IF(B81='[36]9.1. CCA Support Schedule'!$B$29,'[36]9.1. CCA Support Schedule'!$C$29,"")))))))))))))))))))</f>
        <v>0</v>
      </c>
      <c r="D81" s="59">
        <f t="shared" si="8"/>
        <v>0</v>
      </c>
      <c r="E81" s="54"/>
      <c r="F81" s="61"/>
      <c r="G81" s="61"/>
      <c r="H81" s="61"/>
      <c r="I81" s="62">
        <f t="shared" si="12"/>
        <v>0</v>
      </c>
      <c r="J81" s="62">
        <f t="shared" si="13"/>
        <v>0</v>
      </c>
      <c r="K81" s="62">
        <f t="shared" si="14"/>
        <v>0</v>
      </c>
      <c r="L81" s="62">
        <f t="shared" si="15"/>
        <v>0</v>
      </c>
      <c r="M81" s="62">
        <f t="shared" si="9"/>
        <v>0</v>
      </c>
      <c r="N81" s="63">
        <f xml:space="preserve"> (IF(M81&lt;0,M81,IF(B81='9.1. CCA Support Schedule'!$B$19,"Calculate Manually",IF(B81='9.1. CCA Support Schedule'!$B$18,"Calculate Manually",IFERROR(IF(C81="","",M81*C81),"")))))</f>
        <v>0</v>
      </c>
      <c r="O81" s="61"/>
      <c r="P81" s="62">
        <f t="shared" si="16"/>
        <v>0</v>
      </c>
    </row>
    <row r="82" spans="1:16" x14ac:dyDescent="0.3">
      <c r="A82" s="59">
        <f t="shared" si="17"/>
        <v>0</v>
      </c>
      <c r="B82" s="59">
        <f t="shared" si="17"/>
        <v>0</v>
      </c>
      <c r="C82" s="60">
        <f>IF(B82="","",IF($B82='[36]9.1. CCA Support Schedule'!$B$12,'[36]9.1. CCA Support Schedule'!$C$12,IF(B82='[36]9.1. CCA Support Schedule'!$B$13,'[36]9.1. CCA Support Schedule'!$C$13,IF(B82='[36]9.1. CCA Support Schedule'!$B$14,'[36]9.1. CCA Support Schedule'!$C$14,IF(B82='[36]9.1. CCA Support Schedule'!$B$15,'[36]9.1. CCA Support Schedule'!$C$15,IF(B82='[36]9.1. CCA Support Schedule'!$B$16,'[36]9.1. CCA Support Schedule'!$C$16,IF(B82='[36]9.1. CCA Support Schedule'!$B$17,'[36]9.1. CCA Support Schedule'!$C$17,IF(B82='[36]9.1. CCA Support Schedule'!$B$18,'[36]9.1. CCA Support Schedule'!$C$18,IF(B82='[36]9.1. CCA Support Schedule'!$B$19,'[36]9.1. CCA Support Schedule'!$C$19,IF(B82='[36]9.1. CCA Support Schedule'!$B$20,'[36]9.1. CCA Support Schedule'!$C$20,IF(B82='[36]9.1. CCA Support Schedule'!$B$21,'[36]9.1. CCA Support Schedule'!$C$21,IF(B82='[36]9.1. CCA Support Schedule'!$B$22,'[36]9.1. CCA Support Schedule'!$C$22,IF(B82='[36]9.1. CCA Support Schedule'!$B$23,'[36]9.1. CCA Support Schedule'!$C$23,IF(B82='[36]9.1. CCA Support Schedule'!$B$24,'[36]9.1. CCA Support Schedule'!$C$24,IF(B82='[36]9.1. CCA Support Schedule'!$B$25,'[36]9.1. CCA Support Schedule'!$C$25,IF(B82='[36]9.1. CCA Support Schedule'!$B$26,'[36]9.1. CCA Support Schedule'!$C$26,IF(B82='[36]9.1. CCA Support Schedule'!$B$27,'[36]9.1. CCA Support Schedule'!$C$27,IF(B82='[36]9.1. CCA Support Schedule'!$B$28,'[36]9.1. CCA Support Schedule'!$C$28,IF(B82='[36]9.1. CCA Support Schedule'!$B$29,'[36]9.1. CCA Support Schedule'!$C$29,"")))))))))))))))))))</f>
        <v>0</v>
      </c>
      <c r="D82" s="59">
        <f t="shared" si="8"/>
        <v>0</v>
      </c>
      <c r="E82" s="54"/>
      <c r="F82" s="61"/>
      <c r="G82" s="61"/>
      <c r="H82" s="61"/>
      <c r="I82" s="62">
        <f t="shared" si="12"/>
        <v>0</v>
      </c>
      <c r="J82" s="62">
        <f t="shared" si="13"/>
        <v>0</v>
      </c>
      <c r="K82" s="62">
        <f t="shared" si="14"/>
        <v>0</v>
      </c>
      <c r="L82" s="62">
        <f t="shared" si="15"/>
        <v>0</v>
      </c>
      <c r="M82" s="62">
        <f t="shared" si="9"/>
        <v>0</v>
      </c>
      <c r="N82" s="63">
        <f xml:space="preserve"> (IF(M82&lt;0,M82,IF(B82='9.1. CCA Support Schedule'!$B$19,"Calculate Manually",IF(B82='9.1. CCA Support Schedule'!$B$18,"Calculate Manually",IFERROR(IF(C82="","",M82*C82),"")))))</f>
        <v>0</v>
      </c>
      <c r="O82" s="61"/>
      <c r="P82" s="62">
        <f t="shared" si="16"/>
        <v>0</v>
      </c>
    </row>
    <row r="83" spans="1:16" x14ac:dyDescent="0.3">
      <c r="A83" s="69"/>
      <c r="B83" s="69"/>
      <c r="C83" s="69"/>
      <c r="D83" s="55"/>
      <c r="E83" s="54"/>
      <c r="F83" s="54"/>
      <c r="G83" s="54"/>
      <c r="H83" s="54"/>
      <c r="I83" s="55"/>
      <c r="J83" s="55"/>
      <c r="K83" s="55"/>
      <c r="L83" s="55"/>
      <c r="M83" s="55"/>
      <c r="N83" s="56"/>
      <c r="O83" s="54"/>
      <c r="P83" s="55"/>
    </row>
    <row r="84" spans="1:16" ht="15" thickBot="1" x14ac:dyDescent="0.35">
      <c r="A84" s="64"/>
      <c r="B84" s="64"/>
      <c r="C84" s="65" t="s">
        <v>34</v>
      </c>
      <c r="D84" s="66">
        <f>SUM(D62:D83)</f>
        <v>6220463.9849999994</v>
      </c>
      <c r="E84" s="54"/>
      <c r="F84" s="67">
        <f>SUM(F62:F83)</f>
        <v>9687349</v>
      </c>
      <c r="G84" s="67">
        <f>SUM(G62:G83)</f>
        <v>8483353</v>
      </c>
      <c r="H84" s="67">
        <f>SUM(H62:H83)</f>
        <v>0</v>
      </c>
      <c r="I84" s="66">
        <f>SUM(I62:I83)</f>
        <v>0</v>
      </c>
      <c r="J84" s="66">
        <f>SUM(J62:J83)</f>
        <v>8483353</v>
      </c>
      <c r="K84" s="66">
        <f t="shared" ref="K84:L84" si="18">SUM(K62:K83)</f>
        <v>4138002.5</v>
      </c>
      <c r="L84" s="66">
        <f t="shared" si="18"/>
        <v>601998</v>
      </c>
      <c r="M84" s="66">
        <f>SUM(M62:M83)</f>
        <v>17107026.484999999</v>
      </c>
      <c r="N84" s="66">
        <f>SUM(N62:N83)</f>
        <v>2229762.1682500001</v>
      </c>
      <c r="O84" s="67">
        <f>SUM(O62:O83)</f>
        <v>2346602.1682500001</v>
      </c>
      <c r="P84" s="66">
        <f>SUM(P62:P83)</f>
        <v>13561210.816750001</v>
      </c>
    </row>
    <row r="85" spans="1:16" ht="15" thickTop="1" x14ac:dyDescent="0.3"/>
    <row r="86" spans="1:16" ht="15" thickBot="1" x14ac:dyDescent="0.35"/>
    <row r="87" spans="1:16" ht="27" thickBot="1" x14ac:dyDescent="0.35">
      <c r="A87" s="114" t="s">
        <v>3</v>
      </c>
      <c r="B87" s="115"/>
      <c r="C87" s="41" t="s">
        <v>37</v>
      </c>
      <c r="D87" s="11" t="s">
        <v>41</v>
      </c>
      <c r="E87" s="37"/>
      <c r="F87" s="38"/>
      <c r="G87" s="38"/>
      <c r="H87" s="38"/>
      <c r="I87" s="38"/>
      <c r="J87" s="38"/>
      <c r="K87" s="38"/>
      <c r="L87" s="38"/>
      <c r="M87" s="38"/>
      <c r="N87" s="39"/>
      <c r="O87" s="38"/>
      <c r="P87" s="38"/>
    </row>
    <row r="88" spans="1:16" ht="15" thickBot="1" x14ac:dyDescent="0.35">
      <c r="A88" s="34"/>
      <c r="B88" s="35"/>
      <c r="C88" s="35"/>
      <c r="D88" s="36"/>
      <c r="E88" s="37"/>
      <c r="F88" s="38"/>
      <c r="G88" s="38"/>
      <c r="H88" s="38"/>
      <c r="I88" s="38"/>
      <c r="J88" s="38"/>
      <c r="K88" s="38"/>
      <c r="L88" s="38"/>
      <c r="M88" s="38"/>
      <c r="N88" s="39"/>
      <c r="O88" s="38"/>
      <c r="P88" s="38"/>
    </row>
    <row r="89" spans="1:16" ht="15" thickBot="1" x14ac:dyDescent="0.35">
      <c r="A89" s="114" t="s">
        <v>5</v>
      </c>
      <c r="B89" s="115"/>
      <c r="C89" s="42" t="s">
        <v>6</v>
      </c>
      <c r="D89" s="43" t="s">
        <v>36</v>
      </c>
      <c r="E89" s="37"/>
      <c r="F89" s="38"/>
      <c r="G89" s="38"/>
      <c r="H89" s="38"/>
      <c r="I89" s="38"/>
      <c r="J89" s="38"/>
      <c r="K89" s="38"/>
      <c r="L89" s="38"/>
      <c r="M89" s="38"/>
      <c r="N89" s="39"/>
      <c r="O89" s="38"/>
      <c r="P89" s="38"/>
    </row>
    <row r="90" spans="1:16" ht="15" thickBot="1" x14ac:dyDescent="0.35">
      <c r="A90" s="112" t="s">
        <v>8</v>
      </c>
      <c r="B90" s="113"/>
      <c r="C90" s="44">
        <v>1.5</v>
      </c>
      <c r="D90" s="36"/>
      <c r="E90" s="37"/>
      <c r="F90" s="38"/>
      <c r="G90" s="38"/>
      <c r="H90" s="38"/>
      <c r="I90" s="38"/>
      <c r="J90" s="38"/>
      <c r="K90" s="38"/>
      <c r="L90" s="38"/>
      <c r="M90" s="38"/>
      <c r="N90" s="39"/>
      <c r="O90" s="38"/>
      <c r="P90" s="38"/>
    </row>
    <row r="91" spans="1:16" x14ac:dyDescent="0.3">
      <c r="A91" s="34"/>
      <c r="B91" s="35"/>
      <c r="C91" s="35"/>
      <c r="D91" s="36"/>
      <c r="E91" s="37"/>
      <c r="F91" s="38"/>
      <c r="G91" s="38"/>
      <c r="H91" s="38"/>
      <c r="I91" s="38"/>
      <c r="J91" s="45"/>
      <c r="K91" s="46"/>
      <c r="L91" s="38"/>
      <c r="M91" s="38"/>
      <c r="N91" s="39"/>
      <c r="O91" s="38"/>
      <c r="P91" s="38"/>
    </row>
    <row r="92" spans="1:16" ht="66.599999999999994" thickBot="1" x14ac:dyDescent="0.35">
      <c r="A92" s="47" t="s">
        <v>9</v>
      </c>
      <c r="B92" s="47" t="s">
        <v>10</v>
      </c>
      <c r="C92" s="47" t="s">
        <v>11</v>
      </c>
      <c r="D92" s="47" t="s">
        <v>12</v>
      </c>
      <c r="E92" s="48"/>
      <c r="F92" s="48" t="s">
        <v>13</v>
      </c>
      <c r="G92" s="48" t="s">
        <v>14</v>
      </c>
      <c r="H92" s="48" t="s">
        <v>15</v>
      </c>
      <c r="I92" s="49" t="s">
        <v>16</v>
      </c>
      <c r="J92" s="49" t="s">
        <v>17</v>
      </c>
      <c r="K92" s="49" t="s">
        <v>18</v>
      </c>
      <c r="L92" s="49" t="s">
        <v>19</v>
      </c>
      <c r="M92" s="49" t="s">
        <v>20</v>
      </c>
      <c r="N92" s="49" t="s">
        <v>21</v>
      </c>
      <c r="O92" s="48" t="s">
        <v>22</v>
      </c>
      <c r="P92" s="49" t="s">
        <v>23</v>
      </c>
    </row>
    <row r="93" spans="1:16" x14ac:dyDescent="0.3">
      <c r="A93" s="52"/>
      <c r="B93" s="52"/>
      <c r="C93" s="52"/>
      <c r="D93" s="53"/>
      <c r="E93" s="54"/>
      <c r="F93" s="54"/>
      <c r="G93" s="54"/>
      <c r="H93" s="54"/>
      <c r="I93" s="55"/>
      <c r="J93" s="55"/>
      <c r="K93" s="55"/>
      <c r="L93" s="55"/>
      <c r="M93" s="55"/>
      <c r="N93" s="56"/>
      <c r="O93" s="54"/>
      <c r="P93" s="55"/>
    </row>
    <row r="94" spans="1:16" x14ac:dyDescent="0.3">
      <c r="A94" s="59">
        <f>A63</f>
        <v>0</v>
      </c>
      <c r="B94" s="59" t="str">
        <f>B63</f>
        <v>Class 1</v>
      </c>
      <c r="C94" s="60">
        <f>IF(B94="","",IF($B94='[36]9.1. CCA Support Schedule'!$B$12,'[36]9.1. CCA Support Schedule'!$C$12,IF(B94='[36]9.1. CCA Support Schedule'!$B$13,'[36]9.1. CCA Support Schedule'!$C$13,IF(B94='[36]9.1. CCA Support Schedule'!$B$14,'[36]9.1. CCA Support Schedule'!$C$14,IF(B94='[36]9.1. CCA Support Schedule'!$B$15,'[36]9.1. CCA Support Schedule'!$C$15,IF(B94='[36]9.1. CCA Support Schedule'!$B$16,'[36]9.1. CCA Support Schedule'!$C$16,IF(B94='[36]9.1. CCA Support Schedule'!$B$17,'[36]9.1. CCA Support Schedule'!$C$17,IF(B94='[36]9.1. CCA Support Schedule'!$B$18,'[36]9.1. CCA Support Schedule'!$C$18,IF(B94='[36]9.1. CCA Support Schedule'!$B$19,'[36]9.1. CCA Support Schedule'!$C$19,IF(B94='[36]9.1. CCA Support Schedule'!$B$20,'[36]9.1. CCA Support Schedule'!$C$20,IF(B94='[36]9.1. CCA Support Schedule'!$B$21,'[36]9.1. CCA Support Schedule'!$C$21,IF(B94='[36]9.1. CCA Support Schedule'!$B$22,'[36]9.1. CCA Support Schedule'!$C$22,IF(B94='[36]9.1. CCA Support Schedule'!$B$23,'[36]9.1. CCA Support Schedule'!$C$23,IF(B94='[36]9.1. CCA Support Schedule'!$B$24,'[36]9.1. CCA Support Schedule'!$C$24,IF(B94='[36]9.1. CCA Support Schedule'!$B$25,'[36]9.1. CCA Support Schedule'!$C$25,IF(B94='[36]9.1. CCA Support Schedule'!$B$26,'[36]9.1. CCA Support Schedule'!$C$26,IF(B94='[36]9.1. CCA Support Schedule'!$B$27,'[36]9.1. CCA Support Schedule'!$C$27,IF(B94='[36]9.1. CCA Support Schedule'!$B$28,'[36]9.1. CCA Support Schedule'!$C$28,IF(B94='[36]9.1. CCA Support Schedule'!$B$29,'[36]9.1. CCA Support Schedule'!$C$29,"")))))))))))))))))))</f>
        <v>0.04</v>
      </c>
      <c r="D94" s="59">
        <f t="shared" ref="D94:D113" si="19">P63</f>
        <v>0</v>
      </c>
      <c r="E94" s="54"/>
      <c r="F94" s="61"/>
      <c r="G94" s="61"/>
      <c r="H94" s="61">
        <f>'[36]REF.3 - CCA Continuity Schedule'!$K$7</f>
        <v>0</v>
      </c>
      <c r="I94" s="62">
        <f>IF($C$89="No",0,IF((-H94+G94-F94)&lt;0,0,(-H94+G94-F94)))</f>
        <v>0</v>
      </c>
      <c r="J94" s="62">
        <f>IF($C$89="No",0,IF((G94-I94)&lt;0,0,(G94-I94)))</f>
        <v>0</v>
      </c>
      <c r="K94" s="62">
        <f>IF(B94="Class 12",0,(IF($C$89="No",0,IF(((J94*$C$90)-J94)&lt;0,0,((J94*$C$90)-J94)))))</f>
        <v>0</v>
      </c>
      <c r="L94" s="62">
        <f>IF(((F94-G94+H94)*50%)&lt;0,0,(F94-G94+H94)*50%)</f>
        <v>0</v>
      </c>
      <c r="M94" s="62">
        <f t="shared" ref="M94:M113" si="20">IF(OR(B94="Class 13",B94="Class 14.1"),"Calculate Manually",IF(B94="Class 12",MIN((D94+F94+H94),(D94+F94+H94+K94-L94)),(D94+F94+H94+K94-L94)))</f>
        <v>0</v>
      </c>
      <c r="N94" s="63">
        <f xml:space="preserve"> (IF(M94&lt;0,M94,IF(B94='9.1. CCA Support Schedule'!$B$19,"Calculate Manually",IF(B94='9.1. CCA Support Schedule'!$B$18,"Calculate Manually",IFERROR(IF(C94="","",M94*C94),"")))))</f>
        <v>0</v>
      </c>
      <c r="O94" s="61">
        <f t="shared" ref="O94:O102" si="21">N94</f>
        <v>0</v>
      </c>
      <c r="P94" s="62">
        <f>IF((D94+F94+H94-O94)&lt;0,0,(D94+F94+H94-O94))</f>
        <v>0</v>
      </c>
    </row>
    <row r="95" spans="1:16" x14ac:dyDescent="0.3">
      <c r="A95" s="59">
        <f t="shared" ref="A95:B110" si="22">A64</f>
        <v>0</v>
      </c>
      <c r="B95" s="59" t="str">
        <f t="shared" si="22"/>
        <v>Class 1b</v>
      </c>
      <c r="C95" s="60">
        <f>IF(B95="","",IF($B95='[36]9.1. CCA Support Schedule'!$B$12,'[36]9.1. CCA Support Schedule'!$C$12,IF(B95='[36]9.1. CCA Support Schedule'!$B$13,'[36]9.1. CCA Support Schedule'!$C$13,IF(B95='[36]9.1. CCA Support Schedule'!$B$14,'[36]9.1. CCA Support Schedule'!$C$14,IF(B95='[36]9.1. CCA Support Schedule'!$B$15,'[36]9.1. CCA Support Schedule'!$C$15,IF(B95='[36]9.1. CCA Support Schedule'!$B$16,'[36]9.1. CCA Support Schedule'!$C$16,IF(B95='[36]9.1. CCA Support Schedule'!$B$17,'[36]9.1. CCA Support Schedule'!$C$17,IF(B95='[36]9.1. CCA Support Schedule'!$B$18,'[36]9.1. CCA Support Schedule'!$C$18,IF(B95='[36]9.1. CCA Support Schedule'!$B$19,'[36]9.1. CCA Support Schedule'!$C$19,IF(B95='[36]9.1. CCA Support Schedule'!$B$20,'[36]9.1. CCA Support Schedule'!$C$20,IF(B95='[36]9.1. CCA Support Schedule'!$B$21,'[36]9.1. CCA Support Schedule'!$C$21,IF(B95='[36]9.1. CCA Support Schedule'!$B$22,'[36]9.1. CCA Support Schedule'!$C$22,IF(B95='[36]9.1. CCA Support Schedule'!$B$23,'[36]9.1. CCA Support Schedule'!$C$23,IF(B95='[36]9.1. CCA Support Schedule'!$B$24,'[36]9.1. CCA Support Schedule'!$C$24,IF(B95='[36]9.1. CCA Support Schedule'!$B$25,'[36]9.1. CCA Support Schedule'!$C$25,IF(B95='[36]9.1. CCA Support Schedule'!$B$26,'[36]9.1. CCA Support Schedule'!$C$26,IF(B95='[36]9.1. CCA Support Schedule'!$B$27,'[36]9.1. CCA Support Schedule'!$C$27,IF(B95='[36]9.1. CCA Support Schedule'!$B$28,'[36]9.1. CCA Support Schedule'!$C$28,IF(B95='[36]9.1. CCA Support Schedule'!$B$29,'[36]9.1. CCA Support Schedule'!$C$29,"")))))))))))))))))))</f>
        <v>0.06</v>
      </c>
      <c r="D95" s="59">
        <f t="shared" si="19"/>
        <v>382347.81759999995</v>
      </c>
      <c r="E95" s="54"/>
      <c r="F95" s="61">
        <v>30135</v>
      </c>
      <c r="G95" s="61">
        <v>30135</v>
      </c>
      <c r="H95" s="61">
        <f>'[36]REF.3 - CCA Continuity Schedule'!$K$8</f>
        <v>0</v>
      </c>
      <c r="I95" s="62">
        <f t="shared" ref="I95:I113" si="23">IF($C$89="No",0,IF((-H95+G95-F95)&lt;0,0,(-H95+G95-F95)))</f>
        <v>0</v>
      </c>
      <c r="J95" s="62">
        <f t="shared" ref="J95:J113" si="24">IF($C$89="No",0,IF((G95-I95)&lt;0,0,(G95-I95)))</f>
        <v>30135</v>
      </c>
      <c r="K95" s="62">
        <f t="shared" ref="K95:K113" si="25">IF(B95="Class 12",0,(IF($C$89="No",0,IF(((J95*$C$90)-J95)&lt;0,0,((J95*$C$90)-J95)))))</f>
        <v>15067.5</v>
      </c>
      <c r="L95" s="62">
        <f t="shared" ref="L95:L113" si="26">IF(((F95-G95+H95)*50%)&lt;0,0,(F95-G95+H95)*50%)</f>
        <v>0</v>
      </c>
      <c r="M95" s="62">
        <f t="shared" si="20"/>
        <v>427550.31759999995</v>
      </c>
      <c r="N95" s="63">
        <f xml:space="preserve"> (IF(M95&lt;0,M95,IF(B95='9.1. CCA Support Schedule'!$B$19,"Calculate Manually",IF(B95='9.1. CCA Support Schedule'!$B$18,"Calculate Manually",IFERROR(IF(C95="","",M95*C95),"")))))</f>
        <v>25653.019055999997</v>
      </c>
      <c r="O95" s="61">
        <f t="shared" si="21"/>
        <v>25653.019055999997</v>
      </c>
      <c r="P95" s="62">
        <f t="shared" ref="P95:P113" si="27">IF((D95+F95+H95-O95)&lt;0,0,(D95+F95+H95-O95))</f>
        <v>386829.79854399996</v>
      </c>
    </row>
    <row r="96" spans="1:16" x14ac:dyDescent="0.3">
      <c r="A96" s="59">
        <f t="shared" si="22"/>
        <v>0</v>
      </c>
      <c r="B96" s="59" t="str">
        <f t="shared" si="22"/>
        <v>Class 8</v>
      </c>
      <c r="C96" s="60">
        <f>IF(B96="","",IF($B96='[36]9.1. CCA Support Schedule'!$B$12,'[36]9.1. CCA Support Schedule'!$C$12,IF(B96='[36]9.1. CCA Support Schedule'!$B$13,'[36]9.1. CCA Support Schedule'!$C$13,IF(B96='[36]9.1. CCA Support Schedule'!$B$14,'[36]9.1. CCA Support Schedule'!$C$14,IF(B96='[36]9.1. CCA Support Schedule'!$B$15,'[36]9.1. CCA Support Schedule'!$C$15,IF(B96='[36]9.1. CCA Support Schedule'!$B$16,'[36]9.1. CCA Support Schedule'!$C$16,IF(B96='[36]9.1. CCA Support Schedule'!$B$17,'[36]9.1. CCA Support Schedule'!$C$17,IF(B96='[36]9.1. CCA Support Schedule'!$B$18,'[36]9.1. CCA Support Schedule'!$C$18,IF(B96='[36]9.1. CCA Support Schedule'!$B$19,'[36]9.1. CCA Support Schedule'!$C$19,IF(B96='[36]9.1. CCA Support Schedule'!$B$20,'[36]9.1. CCA Support Schedule'!$C$20,IF(B96='[36]9.1. CCA Support Schedule'!$B$21,'[36]9.1. CCA Support Schedule'!$C$21,IF(B96='[36]9.1. CCA Support Schedule'!$B$22,'[36]9.1. CCA Support Schedule'!$C$22,IF(B96='[36]9.1. CCA Support Schedule'!$B$23,'[36]9.1. CCA Support Schedule'!$C$23,IF(B96='[36]9.1. CCA Support Schedule'!$B$24,'[36]9.1. CCA Support Schedule'!$C$24,IF(B96='[36]9.1. CCA Support Schedule'!$B$25,'[36]9.1. CCA Support Schedule'!$C$25,IF(B96='[36]9.1. CCA Support Schedule'!$B$26,'[36]9.1. CCA Support Schedule'!$C$26,IF(B96='[36]9.1. CCA Support Schedule'!$B$27,'[36]9.1. CCA Support Schedule'!$C$27,IF(B96='[36]9.1. CCA Support Schedule'!$B$28,'[36]9.1. CCA Support Schedule'!$C$28,IF(B96='[36]9.1. CCA Support Schedule'!$B$29,'[36]9.1. CCA Support Schedule'!$C$29,"")))))))))))))))))))</f>
        <v>0.2</v>
      </c>
      <c r="D96" s="59">
        <f t="shared" si="19"/>
        <v>1702789.8800000001</v>
      </c>
      <c r="E96" s="54"/>
      <c r="F96" s="61">
        <v>271902</v>
      </c>
      <c r="G96" s="61">
        <f>F96</f>
        <v>271902</v>
      </c>
      <c r="H96" s="61">
        <f>'[36]REF.3 - CCA Continuity Schedule'!$K$11</f>
        <v>0</v>
      </c>
      <c r="I96" s="62">
        <f t="shared" si="23"/>
        <v>0</v>
      </c>
      <c r="J96" s="62">
        <f t="shared" si="24"/>
        <v>271902</v>
      </c>
      <c r="K96" s="62">
        <f t="shared" si="25"/>
        <v>135951</v>
      </c>
      <c r="L96" s="62">
        <f t="shared" si="26"/>
        <v>0</v>
      </c>
      <c r="M96" s="62">
        <f t="shared" si="20"/>
        <v>2110642.88</v>
      </c>
      <c r="N96" s="63">
        <f xml:space="preserve"> (IF(M96&lt;0,M96,IF(B96='9.1. CCA Support Schedule'!$B$19,"Calculate Manually",IF(B96='9.1. CCA Support Schedule'!$B$18,"Calculate Manually",IFERROR(IF(C96="","",M96*C96),"")))))</f>
        <v>422128.576</v>
      </c>
      <c r="O96" s="61">
        <f t="shared" si="21"/>
        <v>422128.576</v>
      </c>
      <c r="P96" s="62">
        <f t="shared" si="27"/>
        <v>1552563.304</v>
      </c>
    </row>
    <row r="97" spans="1:16" x14ac:dyDescent="0.3">
      <c r="A97" s="59">
        <f t="shared" si="22"/>
        <v>0</v>
      </c>
      <c r="B97" s="59" t="str">
        <f t="shared" si="22"/>
        <v>Class 10</v>
      </c>
      <c r="C97" s="60">
        <f>IF(B97="","",IF($B97='[36]9.1. CCA Support Schedule'!$B$12,'[36]9.1. CCA Support Schedule'!$C$12,IF(B97='[36]9.1. CCA Support Schedule'!$B$13,'[36]9.1. CCA Support Schedule'!$C$13,IF(B97='[36]9.1. CCA Support Schedule'!$B$14,'[36]9.1. CCA Support Schedule'!$C$14,IF(B97='[36]9.1. CCA Support Schedule'!$B$15,'[36]9.1. CCA Support Schedule'!$C$15,IF(B97='[36]9.1. CCA Support Schedule'!$B$16,'[36]9.1. CCA Support Schedule'!$C$16,IF(B97='[36]9.1. CCA Support Schedule'!$B$17,'[36]9.1. CCA Support Schedule'!$C$17,IF(B97='[36]9.1. CCA Support Schedule'!$B$18,'[36]9.1. CCA Support Schedule'!$C$18,IF(B97='[36]9.1. CCA Support Schedule'!$B$19,'[36]9.1. CCA Support Schedule'!$C$19,IF(B97='[36]9.1. CCA Support Schedule'!$B$20,'[36]9.1. CCA Support Schedule'!$C$20,IF(B97='[36]9.1. CCA Support Schedule'!$B$21,'[36]9.1. CCA Support Schedule'!$C$21,IF(B97='[36]9.1. CCA Support Schedule'!$B$22,'[36]9.1. CCA Support Schedule'!$C$22,IF(B97='[36]9.1. CCA Support Schedule'!$B$23,'[36]9.1. CCA Support Schedule'!$C$23,IF(B97='[36]9.1. CCA Support Schedule'!$B$24,'[36]9.1. CCA Support Schedule'!$C$24,IF(B97='[36]9.1. CCA Support Schedule'!$B$25,'[36]9.1. CCA Support Schedule'!$C$25,IF(B97='[36]9.1. CCA Support Schedule'!$B$26,'[36]9.1. CCA Support Schedule'!$C$26,IF(B97='[36]9.1. CCA Support Schedule'!$B$27,'[36]9.1. CCA Support Schedule'!$C$27,IF(B97='[36]9.1. CCA Support Schedule'!$B$28,'[36]9.1. CCA Support Schedule'!$C$28,IF(B97='[36]9.1. CCA Support Schedule'!$B$29,'[36]9.1. CCA Support Schedule'!$C$29,"")))))))))))))))))))</f>
        <v>0.3</v>
      </c>
      <c r="D97" s="59">
        <f t="shared" si="19"/>
        <v>347150.77500000002</v>
      </c>
      <c r="E97" s="54"/>
      <c r="F97" s="61">
        <v>0</v>
      </c>
      <c r="G97" s="61">
        <v>0</v>
      </c>
      <c r="H97" s="61">
        <f>'[36]REF.3 - CCA Continuity Schedule'!$K$12</f>
        <v>0</v>
      </c>
      <c r="I97" s="62">
        <f t="shared" si="23"/>
        <v>0</v>
      </c>
      <c r="J97" s="62">
        <f t="shared" si="24"/>
        <v>0</v>
      </c>
      <c r="K97" s="62">
        <f t="shared" si="25"/>
        <v>0</v>
      </c>
      <c r="L97" s="62">
        <f t="shared" si="26"/>
        <v>0</v>
      </c>
      <c r="M97" s="62">
        <f t="shared" si="20"/>
        <v>347150.77500000002</v>
      </c>
      <c r="N97" s="63">
        <f xml:space="preserve"> (IF(M97&lt;0,M97,IF(B97='9.1. CCA Support Schedule'!$B$19,"Calculate Manually",IF(B97='9.1. CCA Support Schedule'!$B$18,"Calculate Manually",IFERROR(IF(C97="","",M97*C97),"")))))</f>
        <v>104145.2325</v>
      </c>
      <c r="O97" s="61">
        <f t="shared" si="21"/>
        <v>104145.2325</v>
      </c>
      <c r="P97" s="62">
        <f t="shared" si="27"/>
        <v>243005.54250000004</v>
      </c>
    </row>
    <row r="98" spans="1:16" x14ac:dyDescent="0.3">
      <c r="A98" s="59">
        <f t="shared" si="22"/>
        <v>0</v>
      </c>
      <c r="B98" s="59" t="str">
        <f t="shared" si="22"/>
        <v>Class 12</v>
      </c>
      <c r="C98" s="60">
        <f>IF(B98="","",IF($B98='[36]9.1. CCA Support Schedule'!$B$12,'[36]9.1. CCA Support Schedule'!$C$12,IF(B98='[36]9.1. CCA Support Schedule'!$B$13,'[36]9.1. CCA Support Schedule'!$C$13,IF(B98='[36]9.1. CCA Support Schedule'!$B$14,'[36]9.1. CCA Support Schedule'!$C$14,IF(B98='[36]9.1. CCA Support Schedule'!$B$15,'[36]9.1. CCA Support Schedule'!$C$15,IF(B98='[36]9.1. CCA Support Schedule'!$B$16,'[36]9.1. CCA Support Schedule'!$C$16,IF(B98='[36]9.1. CCA Support Schedule'!$B$17,'[36]9.1. CCA Support Schedule'!$C$17,IF(B98='[36]9.1. CCA Support Schedule'!$B$18,'[36]9.1. CCA Support Schedule'!$C$18,IF(B98='[36]9.1. CCA Support Schedule'!$B$19,'[36]9.1. CCA Support Schedule'!$C$19,IF(B98='[36]9.1. CCA Support Schedule'!$B$20,'[36]9.1. CCA Support Schedule'!$C$20,IF(B98='[36]9.1. CCA Support Schedule'!$B$21,'[36]9.1. CCA Support Schedule'!$C$21,IF(B98='[36]9.1. CCA Support Schedule'!$B$22,'[36]9.1. CCA Support Schedule'!$C$22,IF(B98='[36]9.1. CCA Support Schedule'!$B$23,'[36]9.1. CCA Support Schedule'!$C$23,IF(B98='[36]9.1. CCA Support Schedule'!$B$24,'[36]9.1. CCA Support Schedule'!$C$24,IF(B98='[36]9.1. CCA Support Schedule'!$B$25,'[36]9.1. CCA Support Schedule'!$C$25,IF(B98='[36]9.1. CCA Support Schedule'!$B$26,'[36]9.1. CCA Support Schedule'!$C$26,IF(B98='[36]9.1. CCA Support Schedule'!$B$27,'[36]9.1. CCA Support Schedule'!$C$27,IF(B98='[36]9.1. CCA Support Schedule'!$B$28,'[36]9.1. CCA Support Schedule'!$C$28,IF(B98='[36]9.1. CCA Support Schedule'!$B$29,'[36]9.1. CCA Support Schedule'!$C$29,"")))))))))))))))))))</f>
        <v>1</v>
      </c>
      <c r="D98" s="59">
        <f t="shared" si="19"/>
        <v>0</v>
      </c>
      <c r="E98" s="54"/>
      <c r="F98" s="61">
        <v>13061</v>
      </c>
      <c r="G98" s="61">
        <f>F98</f>
        <v>13061</v>
      </c>
      <c r="H98" s="61">
        <f>'[36]REF.3 - CCA Continuity Schedule'!$K$14</f>
        <v>0</v>
      </c>
      <c r="I98" s="62">
        <f t="shared" si="23"/>
        <v>0</v>
      </c>
      <c r="J98" s="62">
        <f t="shared" si="24"/>
        <v>13061</v>
      </c>
      <c r="K98" s="62">
        <f t="shared" si="25"/>
        <v>0</v>
      </c>
      <c r="L98" s="62">
        <f t="shared" si="26"/>
        <v>0</v>
      </c>
      <c r="M98" s="62">
        <f t="shared" si="20"/>
        <v>13061</v>
      </c>
      <c r="N98" s="63">
        <f xml:space="preserve"> (IF(M98&lt;0,M98,IF(B98='9.1. CCA Support Schedule'!$B$19,"Calculate Manually",IF(B98='9.1. CCA Support Schedule'!$B$18,"Calculate Manually",IFERROR(IF(C98="","",M98*C98),"")))))</f>
        <v>13061</v>
      </c>
      <c r="O98" s="61">
        <f t="shared" si="21"/>
        <v>13061</v>
      </c>
      <c r="P98" s="62">
        <f t="shared" si="27"/>
        <v>0</v>
      </c>
    </row>
    <row r="99" spans="1:16" x14ac:dyDescent="0.3">
      <c r="A99" s="59">
        <f t="shared" si="22"/>
        <v>0</v>
      </c>
      <c r="B99" s="59" t="str">
        <f t="shared" si="22"/>
        <v>Class 45</v>
      </c>
      <c r="C99" s="60">
        <f>IF(B99="","",IF($B99='[36]9.1. CCA Support Schedule'!$B$12,'[36]9.1. CCA Support Schedule'!$C$12,IF(B99='[36]9.1. CCA Support Schedule'!$B$13,'[36]9.1. CCA Support Schedule'!$C$13,IF(B99='[36]9.1. CCA Support Schedule'!$B$14,'[36]9.1. CCA Support Schedule'!$C$14,IF(B99='[36]9.1. CCA Support Schedule'!$B$15,'[36]9.1. CCA Support Schedule'!$C$15,IF(B99='[36]9.1. CCA Support Schedule'!$B$16,'[36]9.1. CCA Support Schedule'!$C$16,IF(B99='[36]9.1. CCA Support Schedule'!$B$17,'[36]9.1. CCA Support Schedule'!$C$17,IF(B99='[36]9.1. CCA Support Schedule'!$B$18,'[36]9.1. CCA Support Schedule'!$C$18,IF(B99='[36]9.1. CCA Support Schedule'!$B$19,'[36]9.1. CCA Support Schedule'!$C$19,IF(B99='[36]9.1. CCA Support Schedule'!$B$20,'[36]9.1. CCA Support Schedule'!$C$20,IF(B99='[36]9.1. CCA Support Schedule'!$B$21,'[36]9.1. CCA Support Schedule'!$C$21,IF(B99='[36]9.1. CCA Support Schedule'!$B$22,'[36]9.1. CCA Support Schedule'!$C$22,IF(B99='[36]9.1. CCA Support Schedule'!$B$23,'[36]9.1. CCA Support Schedule'!$C$23,IF(B99='[36]9.1. CCA Support Schedule'!$B$24,'[36]9.1. CCA Support Schedule'!$C$24,IF(B99='[36]9.1. CCA Support Schedule'!$B$25,'[36]9.1. CCA Support Schedule'!$C$25,IF(B99='[36]9.1. CCA Support Schedule'!$B$26,'[36]9.1. CCA Support Schedule'!$C$26,IF(B99='[36]9.1. CCA Support Schedule'!$B$27,'[36]9.1. CCA Support Schedule'!$C$27,IF(B99='[36]9.1. CCA Support Schedule'!$B$28,'[36]9.1. CCA Support Schedule'!$C$28,IF(B99='[36]9.1. CCA Support Schedule'!$B$29,'[36]9.1. CCA Support Schedule'!$C$29,"")))))))))))))))))))</f>
        <v>0.45</v>
      </c>
      <c r="D99" s="59">
        <f t="shared" si="19"/>
        <v>0</v>
      </c>
      <c r="E99" s="54"/>
      <c r="F99" s="61">
        <v>0</v>
      </c>
      <c r="G99" s="61">
        <v>0</v>
      </c>
      <c r="H99" s="61">
        <v>0</v>
      </c>
      <c r="I99" s="62">
        <f t="shared" si="23"/>
        <v>0</v>
      </c>
      <c r="J99" s="62">
        <f t="shared" si="24"/>
        <v>0</v>
      </c>
      <c r="K99" s="62">
        <f t="shared" si="25"/>
        <v>0</v>
      </c>
      <c r="L99" s="62">
        <f t="shared" si="26"/>
        <v>0</v>
      </c>
      <c r="M99" s="62">
        <f t="shared" si="20"/>
        <v>0</v>
      </c>
      <c r="N99" s="63">
        <f xml:space="preserve"> (IF(M99&lt;0,M99,IF(B99='9.1. CCA Support Schedule'!$B$19,"Calculate Manually",IF(B99='9.1. CCA Support Schedule'!$B$18,"Calculate Manually",IFERROR(IF(C99="","",M99*C99),"")))))</f>
        <v>0</v>
      </c>
      <c r="O99" s="61">
        <f t="shared" si="21"/>
        <v>0</v>
      </c>
      <c r="P99" s="62">
        <f t="shared" si="27"/>
        <v>0</v>
      </c>
    </row>
    <row r="100" spans="1:16" x14ac:dyDescent="0.3">
      <c r="A100" s="59">
        <f t="shared" si="22"/>
        <v>0</v>
      </c>
      <c r="B100" s="59" t="str">
        <f t="shared" si="22"/>
        <v>Class 47</v>
      </c>
      <c r="C100" s="60">
        <f>IF(B100="","",IF($B100='[36]9.1. CCA Support Schedule'!$B$12,'[36]9.1. CCA Support Schedule'!$C$12,IF(B100='[36]9.1. CCA Support Schedule'!$B$13,'[36]9.1. CCA Support Schedule'!$C$13,IF(B100='[36]9.1. CCA Support Schedule'!$B$14,'[36]9.1. CCA Support Schedule'!$C$14,IF(B100='[36]9.1. CCA Support Schedule'!$B$15,'[36]9.1. CCA Support Schedule'!$C$15,IF(B100='[36]9.1. CCA Support Schedule'!$B$16,'[36]9.1. CCA Support Schedule'!$C$16,IF(B100='[36]9.1. CCA Support Schedule'!$B$17,'[36]9.1. CCA Support Schedule'!$C$17,IF(B100='[36]9.1. CCA Support Schedule'!$B$18,'[36]9.1. CCA Support Schedule'!$C$18,IF(B100='[36]9.1. CCA Support Schedule'!$B$19,'[36]9.1. CCA Support Schedule'!$C$19,IF(B100='[36]9.1. CCA Support Schedule'!$B$20,'[36]9.1. CCA Support Schedule'!$C$20,IF(B100='[36]9.1. CCA Support Schedule'!$B$21,'[36]9.1. CCA Support Schedule'!$C$21,IF(B100='[36]9.1. CCA Support Schedule'!$B$22,'[36]9.1. CCA Support Schedule'!$C$22,IF(B100='[36]9.1. CCA Support Schedule'!$B$23,'[36]9.1. CCA Support Schedule'!$C$23,IF(B100='[36]9.1. CCA Support Schedule'!$B$24,'[36]9.1. CCA Support Schedule'!$C$24,IF(B100='[36]9.1. CCA Support Schedule'!$B$25,'[36]9.1. CCA Support Schedule'!$C$25,IF(B100='[36]9.1. CCA Support Schedule'!$B$26,'[36]9.1. CCA Support Schedule'!$C$26,IF(B100='[36]9.1. CCA Support Schedule'!$B$27,'[36]9.1. CCA Support Schedule'!$C$27,IF(B100='[36]9.1. CCA Support Schedule'!$B$28,'[36]9.1. CCA Support Schedule'!$C$28,IF(B100='[36]9.1. CCA Support Schedule'!$B$29,'[36]9.1. CCA Support Schedule'!$C$29,"")))))))))))))))))))</f>
        <v>0.08</v>
      </c>
      <c r="D100" s="59">
        <f t="shared" si="19"/>
        <v>7865569.0304000005</v>
      </c>
      <c r="E100" s="54"/>
      <c r="F100" s="61">
        <v>6733204</v>
      </c>
      <c r="G100" s="61">
        <v>6602308</v>
      </c>
      <c r="H100" s="61">
        <v>0</v>
      </c>
      <c r="I100" s="62">
        <f t="shared" si="23"/>
        <v>0</v>
      </c>
      <c r="J100" s="62">
        <f t="shared" si="24"/>
        <v>6602308</v>
      </c>
      <c r="K100" s="62">
        <f t="shared" si="25"/>
        <v>3301154</v>
      </c>
      <c r="L100" s="62">
        <f t="shared" si="26"/>
        <v>65448</v>
      </c>
      <c r="M100" s="62">
        <f t="shared" si="20"/>
        <v>17834479.030400001</v>
      </c>
      <c r="N100" s="63">
        <f xml:space="preserve"> (IF(M100&lt;0,M100,IF(B100='9.1. CCA Support Schedule'!$B$19,"Calculate Manually",IF(B100='9.1. CCA Support Schedule'!$B$18,"Calculate Manually",IFERROR(IF(C100="","",M100*C100),"")))))</f>
        <v>1426758.322432</v>
      </c>
      <c r="O100" s="61">
        <f t="shared" si="21"/>
        <v>1426758.322432</v>
      </c>
      <c r="P100" s="62">
        <f t="shared" si="27"/>
        <v>13172014.707968</v>
      </c>
    </row>
    <row r="101" spans="1:16" x14ac:dyDescent="0.3">
      <c r="A101" s="59">
        <f t="shared" si="22"/>
        <v>0</v>
      </c>
      <c r="B101" s="59" t="str">
        <f t="shared" si="22"/>
        <v>Class 50</v>
      </c>
      <c r="C101" s="60">
        <f>IF(B101="","",IF($B101='[36]9.1. CCA Support Schedule'!$B$12,'[36]9.1. CCA Support Schedule'!$C$12,IF(B101='[36]9.1. CCA Support Schedule'!$B$13,'[36]9.1. CCA Support Schedule'!$C$13,IF(B101='[36]9.1. CCA Support Schedule'!$B$14,'[36]9.1. CCA Support Schedule'!$C$14,IF(B101='[36]9.1. CCA Support Schedule'!$B$15,'[36]9.1. CCA Support Schedule'!$C$15,IF(B101='[36]9.1. CCA Support Schedule'!$B$16,'[36]9.1. CCA Support Schedule'!$C$16,IF(B101='[36]9.1. CCA Support Schedule'!$B$17,'[36]9.1. CCA Support Schedule'!$C$17,IF(B101='[36]9.1. CCA Support Schedule'!$B$18,'[36]9.1. CCA Support Schedule'!$C$18,IF(B101='[36]9.1. CCA Support Schedule'!$B$19,'[36]9.1. CCA Support Schedule'!$C$19,IF(B101='[36]9.1. CCA Support Schedule'!$B$20,'[36]9.1. CCA Support Schedule'!$C$20,IF(B101='[36]9.1. CCA Support Schedule'!$B$21,'[36]9.1. CCA Support Schedule'!$C$21,IF(B101='[36]9.1. CCA Support Schedule'!$B$22,'[36]9.1. CCA Support Schedule'!$C$22,IF(B101='[36]9.1. CCA Support Schedule'!$B$23,'[36]9.1. CCA Support Schedule'!$C$23,IF(B101='[36]9.1. CCA Support Schedule'!$B$24,'[36]9.1. CCA Support Schedule'!$C$24,IF(B101='[36]9.1. CCA Support Schedule'!$B$25,'[36]9.1. CCA Support Schedule'!$C$25,IF(B101='[36]9.1. CCA Support Schedule'!$B$26,'[36]9.1. CCA Support Schedule'!$C$26,IF(B101='[36]9.1. CCA Support Schedule'!$B$27,'[36]9.1. CCA Support Schedule'!$C$27,IF(B101='[36]9.1. CCA Support Schedule'!$B$28,'[36]9.1. CCA Support Schedule'!$C$28,IF(B101='[36]9.1. CCA Support Schedule'!$B$29,'[36]9.1. CCA Support Schedule'!$C$29,"")))))))))))))))))))</f>
        <v>0.55000000000000004</v>
      </c>
      <c r="D101" s="59">
        <f t="shared" si="19"/>
        <v>45282.313749999987</v>
      </c>
      <c r="E101" s="54"/>
      <c r="F101" s="61">
        <v>141551</v>
      </c>
      <c r="G101" s="61">
        <v>141551</v>
      </c>
      <c r="H101" s="61">
        <f>'[36]REF.3 - CCA Continuity Schedule'!$K$21</f>
        <v>0</v>
      </c>
      <c r="I101" s="62">
        <f t="shared" si="23"/>
        <v>0</v>
      </c>
      <c r="J101" s="62">
        <f t="shared" si="24"/>
        <v>141551</v>
      </c>
      <c r="K101" s="62">
        <f t="shared" si="25"/>
        <v>70775.5</v>
      </c>
      <c r="L101" s="62">
        <f t="shared" si="26"/>
        <v>0</v>
      </c>
      <c r="M101" s="62">
        <f t="shared" si="20"/>
        <v>257608.81374999997</v>
      </c>
      <c r="N101" s="63">
        <f xml:space="preserve"> (IF(M101&lt;0,M101,IF(B101='9.1. CCA Support Schedule'!$B$19,"Calculate Manually",IF(B101='9.1. CCA Support Schedule'!$B$18,"Calculate Manually",IFERROR(IF(C101="","",M101*C101),"")))))</f>
        <v>141684.84756249998</v>
      </c>
      <c r="O101" s="61">
        <f t="shared" si="21"/>
        <v>141684.84756249998</v>
      </c>
      <c r="P101" s="62">
        <f t="shared" si="27"/>
        <v>45148.466187499987</v>
      </c>
    </row>
    <row r="102" spans="1:16" x14ac:dyDescent="0.3">
      <c r="A102" s="59">
        <f t="shared" si="22"/>
        <v>0</v>
      </c>
      <c r="B102" s="59" t="str">
        <f t="shared" si="22"/>
        <v>Class 95</v>
      </c>
      <c r="C102" s="60">
        <f>IF(B102="","",IF($B102='[36]9.1. CCA Support Schedule'!$B$12,'[36]9.1. CCA Support Schedule'!$C$12,IF(B102='[36]9.1. CCA Support Schedule'!$B$13,'[36]9.1. CCA Support Schedule'!$C$13,IF(B102='[36]9.1. CCA Support Schedule'!$B$14,'[36]9.1. CCA Support Schedule'!$C$14,IF(B102='[36]9.1. CCA Support Schedule'!$B$15,'[36]9.1. CCA Support Schedule'!$C$15,IF(B102='[36]9.1. CCA Support Schedule'!$B$16,'[36]9.1. CCA Support Schedule'!$C$16,IF(B102='[36]9.1. CCA Support Schedule'!$B$17,'[36]9.1. CCA Support Schedule'!$C$17,IF(B102='[36]9.1. CCA Support Schedule'!$B$18,'[36]9.1. CCA Support Schedule'!$C$18,IF(B102='[36]9.1. CCA Support Schedule'!$B$19,'[36]9.1. CCA Support Schedule'!$C$19,IF(B102='[36]9.1. CCA Support Schedule'!$B$20,'[36]9.1. CCA Support Schedule'!$C$20,IF(B102='[36]9.1. CCA Support Schedule'!$B$21,'[36]9.1. CCA Support Schedule'!$C$21,IF(B102='[36]9.1. CCA Support Schedule'!$B$22,'[36]9.1. CCA Support Schedule'!$C$22,IF(B102='[36]9.1. CCA Support Schedule'!$B$23,'[36]9.1. CCA Support Schedule'!$C$23,IF(B102='[36]9.1. CCA Support Schedule'!$B$24,'[36]9.1. CCA Support Schedule'!$C$24,IF(B102='[36]9.1. CCA Support Schedule'!$B$25,'[36]9.1. CCA Support Schedule'!$C$25,IF(B102='[36]9.1. CCA Support Schedule'!$B$26,'[36]9.1. CCA Support Schedule'!$C$26,IF(B102='[36]9.1. CCA Support Schedule'!$B$27,'[36]9.1. CCA Support Schedule'!$C$27,IF(B102='[36]9.1. CCA Support Schedule'!$B$28,'[36]9.1. CCA Support Schedule'!$C$28,IF(B102='[36]9.1. CCA Support Schedule'!$B$29,'[36]9.1. CCA Support Schedule'!$C$29,"")))))))))))))))))))</f>
        <v>0</v>
      </c>
      <c r="D102" s="59">
        <f t="shared" si="19"/>
        <v>1369919</v>
      </c>
      <c r="E102" s="54"/>
      <c r="F102" s="61">
        <v>4385783</v>
      </c>
      <c r="G102" s="61">
        <v>4385783</v>
      </c>
      <c r="H102" s="61"/>
      <c r="I102" s="62">
        <f t="shared" si="23"/>
        <v>0</v>
      </c>
      <c r="J102" s="62">
        <f t="shared" si="24"/>
        <v>4385783</v>
      </c>
      <c r="K102" s="62">
        <f t="shared" si="25"/>
        <v>2192891.5</v>
      </c>
      <c r="L102" s="62">
        <f t="shared" si="26"/>
        <v>0</v>
      </c>
      <c r="M102" s="62">
        <f t="shared" si="20"/>
        <v>7948593.5</v>
      </c>
      <c r="N102" s="63">
        <f xml:space="preserve"> (IF(M102&lt;0,M102,IF(B102='9.1. CCA Support Schedule'!$B$19,"Calculate Manually",IF(B102='9.1. CCA Support Schedule'!$B$18,"Calculate Manually",IFERROR(IF(C102="","",M102*C102),"")))))</f>
        <v>0</v>
      </c>
      <c r="O102" s="61">
        <f t="shared" si="21"/>
        <v>0</v>
      </c>
      <c r="P102" s="62">
        <f t="shared" si="27"/>
        <v>5755702</v>
      </c>
    </row>
    <row r="103" spans="1:16" x14ac:dyDescent="0.3">
      <c r="A103" s="59">
        <f t="shared" si="22"/>
        <v>0</v>
      </c>
      <c r="B103" s="59" t="str">
        <f t="shared" si="22"/>
        <v>Class 14.1</v>
      </c>
      <c r="C103" s="60">
        <f>IF(B103="","",IF($B103='[36]9.1. CCA Support Schedule'!$B$12,'[36]9.1. CCA Support Schedule'!$C$12,IF(B103='[36]9.1. CCA Support Schedule'!$B$13,'[36]9.1. CCA Support Schedule'!$C$13,IF(B103='[36]9.1. CCA Support Schedule'!$B$14,'[36]9.1. CCA Support Schedule'!$C$14,IF(B103='[36]9.1. CCA Support Schedule'!$B$15,'[36]9.1. CCA Support Schedule'!$C$15,IF(B103='[36]9.1. CCA Support Schedule'!$B$16,'[36]9.1. CCA Support Schedule'!$C$16,IF(B103='[36]9.1. CCA Support Schedule'!$B$17,'[36]9.1. CCA Support Schedule'!$C$17,IF(B103='[36]9.1. CCA Support Schedule'!$B$18,'[36]9.1. CCA Support Schedule'!$C$18,IF(B103='[36]9.1. CCA Support Schedule'!$B$19,'[36]9.1. CCA Support Schedule'!$C$19,IF(B103='[36]9.1. CCA Support Schedule'!$B$20,'[36]9.1. CCA Support Schedule'!$C$20,IF(B103='[36]9.1. CCA Support Schedule'!$B$21,'[36]9.1. CCA Support Schedule'!$C$21,IF(B103='[36]9.1. CCA Support Schedule'!$B$22,'[36]9.1. CCA Support Schedule'!$C$22,IF(B103='[36]9.1. CCA Support Schedule'!$B$23,'[36]9.1. CCA Support Schedule'!$C$23,IF(B103='[36]9.1. CCA Support Schedule'!$B$24,'[36]9.1. CCA Support Schedule'!$C$24,IF(B103='[36]9.1. CCA Support Schedule'!$B$25,'[36]9.1. CCA Support Schedule'!$C$25,IF(B103='[36]9.1. CCA Support Schedule'!$B$26,'[36]9.1. CCA Support Schedule'!$C$26,IF(B103='[36]9.1. CCA Support Schedule'!$B$27,'[36]9.1. CCA Support Schedule'!$C$27,IF(B103='[36]9.1. CCA Support Schedule'!$B$28,'[36]9.1. CCA Support Schedule'!$C$28,IF(B103='[36]9.1. CCA Support Schedule'!$B$29,'[36]9.1. CCA Support Schedule'!$C$29,"")))))))))))))))))))</f>
        <v>0.05</v>
      </c>
      <c r="D103" s="59">
        <f t="shared" si="19"/>
        <v>1848152</v>
      </c>
      <c r="E103" s="54"/>
      <c r="F103" s="61">
        <v>115892</v>
      </c>
      <c r="G103" s="61">
        <v>115892</v>
      </c>
      <c r="H103" s="61">
        <f>'[36]REF.3 - CCA Continuity Schedule'!$K$17</f>
        <v>0</v>
      </c>
      <c r="I103" s="62">
        <f t="shared" si="23"/>
        <v>0</v>
      </c>
      <c r="J103" s="62">
        <f t="shared" si="24"/>
        <v>115892</v>
      </c>
      <c r="K103" s="62">
        <f t="shared" si="25"/>
        <v>57946</v>
      </c>
      <c r="L103" s="62">
        <f t="shared" si="26"/>
        <v>0</v>
      </c>
      <c r="M103" s="62" t="str">
        <f t="shared" si="20"/>
        <v>Calculate Manually</v>
      </c>
      <c r="N103" s="63" t="str">
        <f xml:space="preserve"> (IF(M103&lt;0,M103,IF(B103='9.1. CCA Support Schedule'!$B$19,"Calculate Manually",IF(B103='9.1. CCA Support Schedule'!$B$18,"Calculate Manually",IFERROR(IF(C103="","",M103*C103),"")))))</f>
        <v>Calculate Manually</v>
      </c>
      <c r="O103" s="61">
        <v>101100</v>
      </c>
      <c r="P103" s="62">
        <f t="shared" si="27"/>
        <v>1862944</v>
      </c>
    </row>
    <row r="104" spans="1:16" x14ac:dyDescent="0.3">
      <c r="A104" s="59">
        <f t="shared" si="22"/>
        <v>0</v>
      </c>
      <c r="B104" s="59">
        <f t="shared" si="22"/>
        <v>0</v>
      </c>
      <c r="C104" s="60">
        <f>IF(B104="","",IF($B104='[36]9.1. CCA Support Schedule'!$B$12,'[36]9.1. CCA Support Schedule'!$C$12,IF(B104='[36]9.1. CCA Support Schedule'!$B$13,'[36]9.1. CCA Support Schedule'!$C$13,IF(B104='[36]9.1. CCA Support Schedule'!$B$14,'[36]9.1. CCA Support Schedule'!$C$14,IF(B104='[36]9.1. CCA Support Schedule'!$B$15,'[36]9.1. CCA Support Schedule'!$C$15,IF(B104='[36]9.1. CCA Support Schedule'!$B$16,'[36]9.1. CCA Support Schedule'!$C$16,IF(B104='[36]9.1. CCA Support Schedule'!$B$17,'[36]9.1. CCA Support Schedule'!$C$17,IF(B104='[36]9.1. CCA Support Schedule'!$B$18,'[36]9.1. CCA Support Schedule'!$C$18,IF(B104='[36]9.1. CCA Support Schedule'!$B$19,'[36]9.1. CCA Support Schedule'!$C$19,IF(B104='[36]9.1. CCA Support Schedule'!$B$20,'[36]9.1. CCA Support Schedule'!$C$20,IF(B104='[36]9.1. CCA Support Schedule'!$B$21,'[36]9.1. CCA Support Schedule'!$C$21,IF(B104='[36]9.1. CCA Support Schedule'!$B$22,'[36]9.1. CCA Support Schedule'!$C$22,IF(B104='[36]9.1. CCA Support Schedule'!$B$23,'[36]9.1. CCA Support Schedule'!$C$23,IF(B104='[36]9.1. CCA Support Schedule'!$B$24,'[36]9.1. CCA Support Schedule'!$C$24,IF(B104='[36]9.1. CCA Support Schedule'!$B$25,'[36]9.1. CCA Support Schedule'!$C$25,IF(B104='[36]9.1. CCA Support Schedule'!$B$26,'[36]9.1. CCA Support Schedule'!$C$26,IF(B104='[36]9.1. CCA Support Schedule'!$B$27,'[36]9.1. CCA Support Schedule'!$C$27,IF(B104='[36]9.1. CCA Support Schedule'!$B$28,'[36]9.1. CCA Support Schedule'!$C$28,IF(B104='[36]9.1. CCA Support Schedule'!$B$29,'[36]9.1. CCA Support Schedule'!$C$29,"")))))))))))))))))))</f>
        <v>0</v>
      </c>
      <c r="D104" s="59">
        <f t="shared" si="19"/>
        <v>0</v>
      </c>
      <c r="E104" s="54"/>
      <c r="F104" s="61"/>
      <c r="G104" s="61"/>
      <c r="H104" s="61"/>
      <c r="I104" s="62">
        <f t="shared" si="23"/>
        <v>0</v>
      </c>
      <c r="J104" s="62">
        <f t="shared" si="24"/>
        <v>0</v>
      </c>
      <c r="K104" s="62">
        <f t="shared" si="25"/>
        <v>0</v>
      </c>
      <c r="L104" s="62">
        <f t="shared" si="26"/>
        <v>0</v>
      </c>
      <c r="M104" s="62">
        <f t="shared" si="20"/>
        <v>0</v>
      </c>
      <c r="N104" s="63">
        <f xml:space="preserve"> (IF(M104&lt;0,M104,IF(B104='9.1. CCA Support Schedule'!$B$19,"Calculate Manually",IF(B104='9.1. CCA Support Schedule'!$B$18,"Calculate Manually",IFERROR(IF(C104="","",M104*C104),"")))))</f>
        <v>0</v>
      </c>
      <c r="O104" s="61"/>
      <c r="P104" s="62">
        <f t="shared" si="27"/>
        <v>0</v>
      </c>
    </row>
    <row r="105" spans="1:16" x14ac:dyDescent="0.3">
      <c r="A105" s="59">
        <f t="shared" si="22"/>
        <v>0</v>
      </c>
      <c r="B105" s="59">
        <f t="shared" si="22"/>
        <v>0</v>
      </c>
      <c r="C105" s="60">
        <f>IF(B105="","",IF($B105='[36]9.1. CCA Support Schedule'!$B$12,'[36]9.1. CCA Support Schedule'!$C$12,IF(B105='[36]9.1. CCA Support Schedule'!$B$13,'[36]9.1. CCA Support Schedule'!$C$13,IF(B105='[36]9.1. CCA Support Schedule'!$B$14,'[36]9.1. CCA Support Schedule'!$C$14,IF(B105='[36]9.1. CCA Support Schedule'!$B$15,'[36]9.1. CCA Support Schedule'!$C$15,IF(B105='[36]9.1. CCA Support Schedule'!$B$16,'[36]9.1. CCA Support Schedule'!$C$16,IF(B105='[36]9.1. CCA Support Schedule'!$B$17,'[36]9.1. CCA Support Schedule'!$C$17,IF(B105='[36]9.1. CCA Support Schedule'!$B$18,'[36]9.1. CCA Support Schedule'!$C$18,IF(B105='[36]9.1. CCA Support Schedule'!$B$19,'[36]9.1. CCA Support Schedule'!$C$19,IF(B105='[36]9.1. CCA Support Schedule'!$B$20,'[36]9.1. CCA Support Schedule'!$C$20,IF(B105='[36]9.1. CCA Support Schedule'!$B$21,'[36]9.1. CCA Support Schedule'!$C$21,IF(B105='[36]9.1. CCA Support Schedule'!$B$22,'[36]9.1. CCA Support Schedule'!$C$22,IF(B105='[36]9.1. CCA Support Schedule'!$B$23,'[36]9.1. CCA Support Schedule'!$C$23,IF(B105='[36]9.1. CCA Support Schedule'!$B$24,'[36]9.1. CCA Support Schedule'!$C$24,IF(B105='[36]9.1. CCA Support Schedule'!$B$25,'[36]9.1. CCA Support Schedule'!$C$25,IF(B105='[36]9.1. CCA Support Schedule'!$B$26,'[36]9.1. CCA Support Schedule'!$C$26,IF(B105='[36]9.1. CCA Support Schedule'!$B$27,'[36]9.1. CCA Support Schedule'!$C$27,IF(B105='[36]9.1. CCA Support Schedule'!$B$28,'[36]9.1. CCA Support Schedule'!$C$28,IF(B105='[36]9.1. CCA Support Schedule'!$B$29,'[36]9.1. CCA Support Schedule'!$C$29,"")))))))))))))))))))</f>
        <v>0</v>
      </c>
      <c r="D105" s="59">
        <f t="shared" si="19"/>
        <v>0</v>
      </c>
      <c r="E105" s="54"/>
      <c r="F105" s="61"/>
      <c r="G105" s="61"/>
      <c r="H105" s="61"/>
      <c r="I105" s="62">
        <f t="shared" si="23"/>
        <v>0</v>
      </c>
      <c r="J105" s="62">
        <f t="shared" si="24"/>
        <v>0</v>
      </c>
      <c r="K105" s="62">
        <f t="shared" si="25"/>
        <v>0</v>
      </c>
      <c r="L105" s="62">
        <f t="shared" si="26"/>
        <v>0</v>
      </c>
      <c r="M105" s="62">
        <f t="shared" si="20"/>
        <v>0</v>
      </c>
      <c r="N105" s="63">
        <f xml:space="preserve"> (IF(M105&lt;0,M105,IF(B105='9.1. CCA Support Schedule'!$B$19,"Calculate Manually",IF(B105='9.1. CCA Support Schedule'!$B$18,"Calculate Manually",IFERROR(IF(C105="","",M105*C105),"")))))</f>
        <v>0</v>
      </c>
      <c r="O105" s="61"/>
      <c r="P105" s="62">
        <f t="shared" si="27"/>
        <v>0</v>
      </c>
    </row>
    <row r="106" spans="1:16" x14ac:dyDescent="0.3">
      <c r="A106" s="59">
        <f t="shared" si="22"/>
        <v>0</v>
      </c>
      <c r="B106" s="59">
        <f t="shared" si="22"/>
        <v>0</v>
      </c>
      <c r="C106" s="60">
        <f>IF(B106="","",IF($B106='[36]9.1. CCA Support Schedule'!$B$12,'[36]9.1. CCA Support Schedule'!$C$12,IF(B106='[36]9.1. CCA Support Schedule'!$B$13,'[36]9.1. CCA Support Schedule'!$C$13,IF(B106='[36]9.1. CCA Support Schedule'!$B$14,'[36]9.1. CCA Support Schedule'!$C$14,IF(B106='[36]9.1. CCA Support Schedule'!$B$15,'[36]9.1. CCA Support Schedule'!$C$15,IF(B106='[36]9.1. CCA Support Schedule'!$B$16,'[36]9.1. CCA Support Schedule'!$C$16,IF(B106='[36]9.1. CCA Support Schedule'!$B$17,'[36]9.1. CCA Support Schedule'!$C$17,IF(B106='[36]9.1. CCA Support Schedule'!$B$18,'[36]9.1. CCA Support Schedule'!$C$18,IF(B106='[36]9.1. CCA Support Schedule'!$B$19,'[36]9.1. CCA Support Schedule'!$C$19,IF(B106='[36]9.1. CCA Support Schedule'!$B$20,'[36]9.1. CCA Support Schedule'!$C$20,IF(B106='[36]9.1. CCA Support Schedule'!$B$21,'[36]9.1. CCA Support Schedule'!$C$21,IF(B106='[36]9.1. CCA Support Schedule'!$B$22,'[36]9.1. CCA Support Schedule'!$C$22,IF(B106='[36]9.1. CCA Support Schedule'!$B$23,'[36]9.1. CCA Support Schedule'!$C$23,IF(B106='[36]9.1. CCA Support Schedule'!$B$24,'[36]9.1. CCA Support Schedule'!$C$24,IF(B106='[36]9.1. CCA Support Schedule'!$B$25,'[36]9.1. CCA Support Schedule'!$C$25,IF(B106='[36]9.1. CCA Support Schedule'!$B$26,'[36]9.1. CCA Support Schedule'!$C$26,IF(B106='[36]9.1. CCA Support Schedule'!$B$27,'[36]9.1. CCA Support Schedule'!$C$27,IF(B106='[36]9.1. CCA Support Schedule'!$B$28,'[36]9.1. CCA Support Schedule'!$C$28,IF(B106='[36]9.1. CCA Support Schedule'!$B$29,'[36]9.1. CCA Support Schedule'!$C$29,"")))))))))))))))))))</f>
        <v>0</v>
      </c>
      <c r="D106" s="59">
        <f t="shared" si="19"/>
        <v>0</v>
      </c>
      <c r="E106" s="54"/>
      <c r="F106" s="61"/>
      <c r="G106" s="61"/>
      <c r="H106" s="61"/>
      <c r="I106" s="62">
        <f t="shared" si="23"/>
        <v>0</v>
      </c>
      <c r="J106" s="62">
        <f t="shared" si="24"/>
        <v>0</v>
      </c>
      <c r="K106" s="62">
        <f t="shared" si="25"/>
        <v>0</v>
      </c>
      <c r="L106" s="62">
        <f t="shared" si="26"/>
        <v>0</v>
      </c>
      <c r="M106" s="62">
        <f t="shared" si="20"/>
        <v>0</v>
      </c>
      <c r="N106" s="63">
        <f xml:space="preserve"> (IF(M106&lt;0,M106,IF(B106='9.1. CCA Support Schedule'!$B$19,"Calculate Manually",IF(B106='9.1. CCA Support Schedule'!$B$18,"Calculate Manually",IFERROR(IF(C106="","",M106*C106),"")))))</f>
        <v>0</v>
      </c>
      <c r="O106" s="61"/>
      <c r="P106" s="62">
        <f t="shared" si="27"/>
        <v>0</v>
      </c>
    </row>
    <row r="107" spans="1:16" x14ac:dyDescent="0.3">
      <c r="A107" s="59">
        <f t="shared" si="22"/>
        <v>0</v>
      </c>
      <c r="B107" s="59">
        <f t="shared" si="22"/>
        <v>0</v>
      </c>
      <c r="C107" s="60">
        <f>IF(B107="","",IF($B107='[36]9.1. CCA Support Schedule'!$B$12,'[36]9.1. CCA Support Schedule'!$C$12,IF(B107='[36]9.1. CCA Support Schedule'!$B$13,'[36]9.1. CCA Support Schedule'!$C$13,IF(B107='[36]9.1. CCA Support Schedule'!$B$14,'[36]9.1. CCA Support Schedule'!$C$14,IF(B107='[36]9.1. CCA Support Schedule'!$B$15,'[36]9.1. CCA Support Schedule'!$C$15,IF(B107='[36]9.1. CCA Support Schedule'!$B$16,'[36]9.1. CCA Support Schedule'!$C$16,IF(B107='[36]9.1. CCA Support Schedule'!$B$17,'[36]9.1. CCA Support Schedule'!$C$17,IF(B107='[36]9.1. CCA Support Schedule'!$B$18,'[36]9.1. CCA Support Schedule'!$C$18,IF(B107='[36]9.1. CCA Support Schedule'!$B$19,'[36]9.1. CCA Support Schedule'!$C$19,IF(B107='[36]9.1. CCA Support Schedule'!$B$20,'[36]9.1. CCA Support Schedule'!$C$20,IF(B107='[36]9.1. CCA Support Schedule'!$B$21,'[36]9.1. CCA Support Schedule'!$C$21,IF(B107='[36]9.1. CCA Support Schedule'!$B$22,'[36]9.1. CCA Support Schedule'!$C$22,IF(B107='[36]9.1. CCA Support Schedule'!$B$23,'[36]9.1. CCA Support Schedule'!$C$23,IF(B107='[36]9.1. CCA Support Schedule'!$B$24,'[36]9.1. CCA Support Schedule'!$C$24,IF(B107='[36]9.1. CCA Support Schedule'!$B$25,'[36]9.1. CCA Support Schedule'!$C$25,IF(B107='[36]9.1. CCA Support Schedule'!$B$26,'[36]9.1. CCA Support Schedule'!$C$26,IF(B107='[36]9.1. CCA Support Schedule'!$B$27,'[36]9.1. CCA Support Schedule'!$C$27,IF(B107='[36]9.1. CCA Support Schedule'!$B$28,'[36]9.1. CCA Support Schedule'!$C$28,IF(B107='[36]9.1. CCA Support Schedule'!$B$29,'[36]9.1. CCA Support Schedule'!$C$29,"")))))))))))))))))))</f>
        <v>0</v>
      </c>
      <c r="D107" s="59">
        <f t="shared" si="19"/>
        <v>0</v>
      </c>
      <c r="E107" s="54"/>
      <c r="F107" s="61"/>
      <c r="G107" s="61"/>
      <c r="H107" s="61"/>
      <c r="I107" s="62">
        <f t="shared" si="23"/>
        <v>0</v>
      </c>
      <c r="J107" s="62">
        <f t="shared" si="24"/>
        <v>0</v>
      </c>
      <c r="K107" s="62">
        <f t="shared" si="25"/>
        <v>0</v>
      </c>
      <c r="L107" s="62">
        <f t="shared" si="26"/>
        <v>0</v>
      </c>
      <c r="M107" s="62">
        <f t="shared" si="20"/>
        <v>0</v>
      </c>
      <c r="N107" s="63">
        <f xml:space="preserve"> (IF(M107&lt;0,M107,IF(B107='9.1. CCA Support Schedule'!$B$19,"Calculate Manually",IF(B107='9.1. CCA Support Schedule'!$B$18,"Calculate Manually",IFERROR(IF(C107="","",M107*C107),"")))))</f>
        <v>0</v>
      </c>
      <c r="O107" s="61"/>
      <c r="P107" s="62">
        <f t="shared" si="27"/>
        <v>0</v>
      </c>
    </row>
    <row r="108" spans="1:16" x14ac:dyDescent="0.3">
      <c r="A108" s="59">
        <f t="shared" si="22"/>
        <v>0</v>
      </c>
      <c r="B108" s="59">
        <f t="shared" si="22"/>
        <v>0</v>
      </c>
      <c r="C108" s="60">
        <f>IF(B108="","",IF($B108='[36]9.1. CCA Support Schedule'!$B$12,'[36]9.1. CCA Support Schedule'!$C$12,IF(B108='[36]9.1. CCA Support Schedule'!$B$13,'[36]9.1. CCA Support Schedule'!$C$13,IF(B108='[36]9.1. CCA Support Schedule'!$B$14,'[36]9.1. CCA Support Schedule'!$C$14,IF(B108='[36]9.1. CCA Support Schedule'!$B$15,'[36]9.1. CCA Support Schedule'!$C$15,IF(B108='[36]9.1. CCA Support Schedule'!$B$16,'[36]9.1. CCA Support Schedule'!$C$16,IF(B108='[36]9.1. CCA Support Schedule'!$B$17,'[36]9.1. CCA Support Schedule'!$C$17,IF(B108='[36]9.1. CCA Support Schedule'!$B$18,'[36]9.1. CCA Support Schedule'!$C$18,IF(B108='[36]9.1. CCA Support Schedule'!$B$19,'[36]9.1. CCA Support Schedule'!$C$19,IF(B108='[36]9.1. CCA Support Schedule'!$B$20,'[36]9.1. CCA Support Schedule'!$C$20,IF(B108='[36]9.1. CCA Support Schedule'!$B$21,'[36]9.1. CCA Support Schedule'!$C$21,IF(B108='[36]9.1. CCA Support Schedule'!$B$22,'[36]9.1. CCA Support Schedule'!$C$22,IF(B108='[36]9.1. CCA Support Schedule'!$B$23,'[36]9.1. CCA Support Schedule'!$C$23,IF(B108='[36]9.1. CCA Support Schedule'!$B$24,'[36]9.1. CCA Support Schedule'!$C$24,IF(B108='[36]9.1. CCA Support Schedule'!$B$25,'[36]9.1. CCA Support Schedule'!$C$25,IF(B108='[36]9.1. CCA Support Schedule'!$B$26,'[36]9.1. CCA Support Schedule'!$C$26,IF(B108='[36]9.1. CCA Support Schedule'!$B$27,'[36]9.1. CCA Support Schedule'!$C$27,IF(B108='[36]9.1. CCA Support Schedule'!$B$28,'[36]9.1. CCA Support Schedule'!$C$28,IF(B108='[36]9.1. CCA Support Schedule'!$B$29,'[36]9.1. CCA Support Schedule'!$C$29,"")))))))))))))))))))</f>
        <v>0</v>
      </c>
      <c r="D108" s="59">
        <f t="shared" si="19"/>
        <v>0</v>
      </c>
      <c r="E108" s="54"/>
      <c r="F108" s="61"/>
      <c r="G108" s="61"/>
      <c r="H108" s="61"/>
      <c r="I108" s="62">
        <f t="shared" si="23"/>
        <v>0</v>
      </c>
      <c r="J108" s="62">
        <f t="shared" si="24"/>
        <v>0</v>
      </c>
      <c r="K108" s="62">
        <f t="shared" si="25"/>
        <v>0</v>
      </c>
      <c r="L108" s="62">
        <f t="shared" si="26"/>
        <v>0</v>
      </c>
      <c r="M108" s="62">
        <f t="shared" si="20"/>
        <v>0</v>
      </c>
      <c r="N108" s="63">
        <f xml:space="preserve"> (IF(M108&lt;0,M108,IF(B108='9.1. CCA Support Schedule'!$B$19,"Calculate Manually",IF(B108='9.1. CCA Support Schedule'!$B$18,"Calculate Manually",IFERROR(IF(C108="","",M108*C108),"")))))</f>
        <v>0</v>
      </c>
      <c r="O108" s="61"/>
      <c r="P108" s="62">
        <f t="shared" si="27"/>
        <v>0</v>
      </c>
    </row>
    <row r="109" spans="1:16" x14ac:dyDescent="0.3">
      <c r="A109" s="59">
        <f t="shared" si="22"/>
        <v>0</v>
      </c>
      <c r="B109" s="59">
        <f t="shared" si="22"/>
        <v>0</v>
      </c>
      <c r="C109" s="60">
        <f>IF(B109="","",IF($B109='[36]9.1. CCA Support Schedule'!$B$12,'[36]9.1. CCA Support Schedule'!$C$12,IF(B109='[36]9.1. CCA Support Schedule'!$B$13,'[36]9.1. CCA Support Schedule'!$C$13,IF(B109='[36]9.1. CCA Support Schedule'!$B$14,'[36]9.1. CCA Support Schedule'!$C$14,IF(B109='[36]9.1. CCA Support Schedule'!$B$15,'[36]9.1. CCA Support Schedule'!$C$15,IF(B109='[36]9.1. CCA Support Schedule'!$B$16,'[36]9.1. CCA Support Schedule'!$C$16,IF(B109='[36]9.1. CCA Support Schedule'!$B$17,'[36]9.1. CCA Support Schedule'!$C$17,IF(B109='[36]9.1. CCA Support Schedule'!$B$18,'[36]9.1. CCA Support Schedule'!$C$18,IF(B109='[36]9.1. CCA Support Schedule'!$B$19,'[36]9.1. CCA Support Schedule'!$C$19,IF(B109='[36]9.1. CCA Support Schedule'!$B$20,'[36]9.1. CCA Support Schedule'!$C$20,IF(B109='[36]9.1. CCA Support Schedule'!$B$21,'[36]9.1. CCA Support Schedule'!$C$21,IF(B109='[36]9.1. CCA Support Schedule'!$B$22,'[36]9.1. CCA Support Schedule'!$C$22,IF(B109='[36]9.1. CCA Support Schedule'!$B$23,'[36]9.1. CCA Support Schedule'!$C$23,IF(B109='[36]9.1. CCA Support Schedule'!$B$24,'[36]9.1. CCA Support Schedule'!$C$24,IF(B109='[36]9.1. CCA Support Schedule'!$B$25,'[36]9.1. CCA Support Schedule'!$C$25,IF(B109='[36]9.1. CCA Support Schedule'!$B$26,'[36]9.1. CCA Support Schedule'!$C$26,IF(B109='[36]9.1. CCA Support Schedule'!$B$27,'[36]9.1. CCA Support Schedule'!$C$27,IF(B109='[36]9.1. CCA Support Schedule'!$B$28,'[36]9.1. CCA Support Schedule'!$C$28,IF(B109='[36]9.1. CCA Support Schedule'!$B$29,'[36]9.1. CCA Support Schedule'!$C$29,"")))))))))))))))))))</f>
        <v>0</v>
      </c>
      <c r="D109" s="59">
        <f t="shared" si="19"/>
        <v>0</v>
      </c>
      <c r="E109" s="54"/>
      <c r="F109" s="61"/>
      <c r="G109" s="61"/>
      <c r="H109" s="61"/>
      <c r="I109" s="62">
        <f t="shared" si="23"/>
        <v>0</v>
      </c>
      <c r="J109" s="62">
        <f t="shared" si="24"/>
        <v>0</v>
      </c>
      <c r="K109" s="62">
        <f t="shared" si="25"/>
        <v>0</v>
      </c>
      <c r="L109" s="62">
        <f t="shared" si="26"/>
        <v>0</v>
      </c>
      <c r="M109" s="62">
        <f t="shared" si="20"/>
        <v>0</v>
      </c>
      <c r="N109" s="63">
        <f xml:space="preserve"> (IF(M109&lt;0,M109,IF(B109='9.1. CCA Support Schedule'!$B$19,"Calculate Manually",IF(B109='9.1. CCA Support Schedule'!$B$18,"Calculate Manually",IFERROR(IF(C109="","",M109*C109),"")))))</f>
        <v>0</v>
      </c>
      <c r="O109" s="61"/>
      <c r="P109" s="62">
        <f t="shared" si="27"/>
        <v>0</v>
      </c>
    </row>
    <row r="110" spans="1:16" x14ac:dyDescent="0.3">
      <c r="A110" s="59">
        <f t="shared" si="22"/>
        <v>0</v>
      </c>
      <c r="B110" s="59">
        <f t="shared" si="22"/>
        <v>0</v>
      </c>
      <c r="C110" s="60">
        <f>IF(B110="","",IF($B110='[36]9.1. CCA Support Schedule'!$B$12,'[36]9.1. CCA Support Schedule'!$C$12,IF(B110='[36]9.1. CCA Support Schedule'!$B$13,'[36]9.1. CCA Support Schedule'!$C$13,IF(B110='[36]9.1. CCA Support Schedule'!$B$14,'[36]9.1. CCA Support Schedule'!$C$14,IF(B110='[36]9.1. CCA Support Schedule'!$B$15,'[36]9.1. CCA Support Schedule'!$C$15,IF(B110='[36]9.1. CCA Support Schedule'!$B$16,'[36]9.1. CCA Support Schedule'!$C$16,IF(B110='[36]9.1. CCA Support Schedule'!$B$17,'[36]9.1. CCA Support Schedule'!$C$17,IF(B110='[36]9.1. CCA Support Schedule'!$B$18,'[36]9.1. CCA Support Schedule'!$C$18,IF(B110='[36]9.1. CCA Support Schedule'!$B$19,'[36]9.1. CCA Support Schedule'!$C$19,IF(B110='[36]9.1. CCA Support Schedule'!$B$20,'[36]9.1. CCA Support Schedule'!$C$20,IF(B110='[36]9.1. CCA Support Schedule'!$B$21,'[36]9.1. CCA Support Schedule'!$C$21,IF(B110='[36]9.1. CCA Support Schedule'!$B$22,'[36]9.1. CCA Support Schedule'!$C$22,IF(B110='[36]9.1. CCA Support Schedule'!$B$23,'[36]9.1. CCA Support Schedule'!$C$23,IF(B110='[36]9.1. CCA Support Schedule'!$B$24,'[36]9.1. CCA Support Schedule'!$C$24,IF(B110='[36]9.1. CCA Support Schedule'!$B$25,'[36]9.1. CCA Support Schedule'!$C$25,IF(B110='[36]9.1. CCA Support Schedule'!$B$26,'[36]9.1. CCA Support Schedule'!$C$26,IF(B110='[36]9.1. CCA Support Schedule'!$B$27,'[36]9.1. CCA Support Schedule'!$C$27,IF(B110='[36]9.1. CCA Support Schedule'!$B$28,'[36]9.1. CCA Support Schedule'!$C$28,IF(B110='[36]9.1. CCA Support Schedule'!$B$29,'[36]9.1. CCA Support Schedule'!$C$29,"")))))))))))))))))))</f>
        <v>0</v>
      </c>
      <c r="D110" s="59">
        <f t="shared" si="19"/>
        <v>0</v>
      </c>
      <c r="E110" s="54"/>
      <c r="F110" s="61"/>
      <c r="G110" s="61"/>
      <c r="H110" s="61"/>
      <c r="I110" s="62">
        <f t="shared" si="23"/>
        <v>0</v>
      </c>
      <c r="J110" s="62">
        <f t="shared" si="24"/>
        <v>0</v>
      </c>
      <c r="K110" s="62">
        <f t="shared" si="25"/>
        <v>0</v>
      </c>
      <c r="L110" s="62">
        <f t="shared" si="26"/>
        <v>0</v>
      </c>
      <c r="M110" s="62">
        <f t="shared" si="20"/>
        <v>0</v>
      </c>
      <c r="N110" s="63">
        <f xml:space="preserve"> (IF(M110&lt;0,M110,IF(B110='9.1. CCA Support Schedule'!$B$19,"Calculate Manually",IF(B110='9.1. CCA Support Schedule'!$B$18,"Calculate Manually",IFERROR(IF(C110="","",M110*C110),"")))))</f>
        <v>0</v>
      </c>
      <c r="O110" s="61"/>
      <c r="P110" s="62">
        <f t="shared" si="27"/>
        <v>0</v>
      </c>
    </row>
    <row r="111" spans="1:16" x14ac:dyDescent="0.3">
      <c r="A111" s="59">
        <f t="shared" ref="A111:B113" si="28">A80</f>
        <v>0</v>
      </c>
      <c r="B111" s="59">
        <f t="shared" si="28"/>
        <v>0</v>
      </c>
      <c r="C111" s="60">
        <f>IF(B111="","",IF($B111='[36]9.1. CCA Support Schedule'!$B$12,'[36]9.1. CCA Support Schedule'!$C$12,IF(B111='[36]9.1. CCA Support Schedule'!$B$13,'[36]9.1. CCA Support Schedule'!$C$13,IF(B111='[36]9.1. CCA Support Schedule'!$B$14,'[36]9.1. CCA Support Schedule'!$C$14,IF(B111='[36]9.1. CCA Support Schedule'!$B$15,'[36]9.1. CCA Support Schedule'!$C$15,IF(B111='[36]9.1. CCA Support Schedule'!$B$16,'[36]9.1. CCA Support Schedule'!$C$16,IF(B111='[36]9.1. CCA Support Schedule'!$B$17,'[36]9.1. CCA Support Schedule'!$C$17,IF(B111='[36]9.1. CCA Support Schedule'!$B$18,'[36]9.1. CCA Support Schedule'!$C$18,IF(B111='[36]9.1. CCA Support Schedule'!$B$19,'[36]9.1. CCA Support Schedule'!$C$19,IF(B111='[36]9.1. CCA Support Schedule'!$B$20,'[36]9.1. CCA Support Schedule'!$C$20,IF(B111='[36]9.1. CCA Support Schedule'!$B$21,'[36]9.1. CCA Support Schedule'!$C$21,IF(B111='[36]9.1. CCA Support Schedule'!$B$22,'[36]9.1. CCA Support Schedule'!$C$22,IF(B111='[36]9.1. CCA Support Schedule'!$B$23,'[36]9.1. CCA Support Schedule'!$C$23,IF(B111='[36]9.1. CCA Support Schedule'!$B$24,'[36]9.1. CCA Support Schedule'!$C$24,IF(B111='[36]9.1. CCA Support Schedule'!$B$25,'[36]9.1. CCA Support Schedule'!$C$25,IF(B111='[36]9.1. CCA Support Schedule'!$B$26,'[36]9.1. CCA Support Schedule'!$C$26,IF(B111='[36]9.1. CCA Support Schedule'!$B$27,'[36]9.1. CCA Support Schedule'!$C$27,IF(B111='[36]9.1. CCA Support Schedule'!$B$28,'[36]9.1. CCA Support Schedule'!$C$28,IF(B111='[36]9.1. CCA Support Schedule'!$B$29,'[36]9.1. CCA Support Schedule'!$C$29,"")))))))))))))))))))</f>
        <v>0</v>
      </c>
      <c r="D111" s="59">
        <f t="shared" si="19"/>
        <v>0</v>
      </c>
      <c r="E111" s="54"/>
      <c r="F111" s="61"/>
      <c r="G111" s="61"/>
      <c r="H111" s="61"/>
      <c r="I111" s="62">
        <f t="shared" si="23"/>
        <v>0</v>
      </c>
      <c r="J111" s="62">
        <f t="shared" si="24"/>
        <v>0</v>
      </c>
      <c r="K111" s="62">
        <f t="shared" si="25"/>
        <v>0</v>
      </c>
      <c r="L111" s="62">
        <f t="shared" si="26"/>
        <v>0</v>
      </c>
      <c r="M111" s="62">
        <f t="shared" si="20"/>
        <v>0</v>
      </c>
      <c r="N111" s="63">
        <f xml:space="preserve"> (IF(M111&lt;0,M111,IF(B111='9.1. CCA Support Schedule'!$B$19,"Calculate Manually",IF(B111='9.1. CCA Support Schedule'!$B$18,"Calculate Manually",IFERROR(IF(C111="","",M111*C111),"")))))</f>
        <v>0</v>
      </c>
      <c r="O111" s="61"/>
      <c r="P111" s="62">
        <f t="shared" si="27"/>
        <v>0</v>
      </c>
    </row>
    <row r="112" spans="1:16" x14ac:dyDescent="0.3">
      <c r="A112" s="59">
        <f t="shared" si="28"/>
        <v>0</v>
      </c>
      <c r="B112" s="59">
        <f t="shared" si="28"/>
        <v>0</v>
      </c>
      <c r="C112" s="60">
        <f>IF(B112="","",IF($B112='[36]9.1. CCA Support Schedule'!$B$12,'[36]9.1. CCA Support Schedule'!$C$12,IF(B112='[36]9.1. CCA Support Schedule'!$B$13,'[36]9.1. CCA Support Schedule'!$C$13,IF(B112='[36]9.1. CCA Support Schedule'!$B$14,'[36]9.1. CCA Support Schedule'!$C$14,IF(B112='[36]9.1. CCA Support Schedule'!$B$15,'[36]9.1. CCA Support Schedule'!$C$15,IF(B112='[36]9.1. CCA Support Schedule'!$B$16,'[36]9.1. CCA Support Schedule'!$C$16,IF(B112='[36]9.1. CCA Support Schedule'!$B$17,'[36]9.1. CCA Support Schedule'!$C$17,IF(B112='[36]9.1. CCA Support Schedule'!$B$18,'[36]9.1. CCA Support Schedule'!$C$18,IF(B112='[36]9.1. CCA Support Schedule'!$B$19,'[36]9.1. CCA Support Schedule'!$C$19,IF(B112='[36]9.1. CCA Support Schedule'!$B$20,'[36]9.1. CCA Support Schedule'!$C$20,IF(B112='[36]9.1. CCA Support Schedule'!$B$21,'[36]9.1. CCA Support Schedule'!$C$21,IF(B112='[36]9.1. CCA Support Schedule'!$B$22,'[36]9.1. CCA Support Schedule'!$C$22,IF(B112='[36]9.1. CCA Support Schedule'!$B$23,'[36]9.1. CCA Support Schedule'!$C$23,IF(B112='[36]9.1. CCA Support Schedule'!$B$24,'[36]9.1. CCA Support Schedule'!$C$24,IF(B112='[36]9.1. CCA Support Schedule'!$B$25,'[36]9.1. CCA Support Schedule'!$C$25,IF(B112='[36]9.1. CCA Support Schedule'!$B$26,'[36]9.1. CCA Support Schedule'!$C$26,IF(B112='[36]9.1. CCA Support Schedule'!$B$27,'[36]9.1. CCA Support Schedule'!$C$27,IF(B112='[36]9.1. CCA Support Schedule'!$B$28,'[36]9.1. CCA Support Schedule'!$C$28,IF(B112='[36]9.1. CCA Support Schedule'!$B$29,'[36]9.1. CCA Support Schedule'!$C$29,"")))))))))))))))))))</f>
        <v>0</v>
      </c>
      <c r="D112" s="59">
        <f t="shared" si="19"/>
        <v>0</v>
      </c>
      <c r="E112" s="54"/>
      <c r="F112" s="61"/>
      <c r="G112" s="61"/>
      <c r="H112" s="61"/>
      <c r="I112" s="62">
        <f t="shared" si="23"/>
        <v>0</v>
      </c>
      <c r="J112" s="62">
        <f t="shared" si="24"/>
        <v>0</v>
      </c>
      <c r="K112" s="62">
        <f t="shared" si="25"/>
        <v>0</v>
      </c>
      <c r="L112" s="62">
        <f t="shared" si="26"/>
        <v>0</v>
      </c>
      <c r="M112" s="62">
        <f t="shared" si="20"/>
        <v>0</v>
      </c>
      <c r="N112" s="63">
        <f xml:space="preserve"> (IF(M112&lt;0,M112,IF(B112='9.1. CCA Support Schedule'!$B$19,"Calculate Manually",IF(B112='9.1. CCA Support Schedule'!$B$18,"Calculate Manually",IFERROR(IF(C112="","",M112*C112),"")))))</f>
        <v>0</v>
      </c>
      <c r="O112" s="61"/>
      <c r="P112" s="62">
        <f t="shared" si="27"/>
        <v>0</v>
      </c>
    </row>
    <row r="113" spans="1:16" x14ac:dyDescent="0.3">
      <c r="A113" s="59">
        <f t="shared" si="28"/>
        <v>0</v>
      </c>
      <c r="B113" s="59">
        <f t="shared" si="28"/>
        <v>0</v>
      </c>
      <c r="C113" s="60">
        <f>IF(B113="","",IF($B113='[36]9.1. CCA Support Schedule'!$B$12,'[36]9.1. CCA Support Schedule'!$C$12,IF(B113='[36]9.1. CCA Support Schedule'!$B$13,'[36]9.1. CCA Support Schedule'!$C$13,IF(B113='[36]9.1. CCA Support Schedule'!$B$14,'[36]9.1. CCA Support Schedule'!$C$14,IF(B113='[36]9.1. CCA Support Schedule'!$B$15,'[36]9.1. CCA Support Schedule'!$C$15,IF(B113='[36]9.1. CCA Support Schedule'!$B$16,'[36]9.1. CCA Support Schedule'!$C$16,IF(B113='[36]9.1. CCA Support Schedule'!$B$17,'[36]9.1. CCA Support Schedule'!$C$17,IF(B113='[36]9.1. CCA Support Schedule'!$B$18,'[36]9.1. CCA Support Schedule'!$C$18,IF(B113='[36]9.1. CCA Support Schedule'!$B$19,'[36]9.1. CCA Support Schedule'!$C$19,IF(B113='[36]9.1. CCA Support Schedule'!$B$20,'[36]9.1. CCA Support Schedule'!$C$20,IF(B113='[36]9.1. CCA Support Schedule'!$B$21,'[36]9.1. CCA Support Schedule'!$C$21,IF(B113='[36]9.1. CCA Support Schedule'!$B$22,'[36]9.1. CCA Support Schedule'!$C$22,IF(B113='[36]9.1. CCA Support Schedule'!$B$23,'[36]9.1. CCA Support Schedule'!$C$23,IF(B113='[36]9.1. CCA Support Schedule'!$B$24,'[36]9.1. CCA Support Schedule'!$C$24,IF(B113='[36]9.1. CCA Support Schedule'!$B$25,'[36]9.1. CCA Support Schedule'!$C$25,IF(B113='[36]9.1. CCA Support Schedule'!$B$26,'[36]9.1. CCA Support Schedule'!$C$26,IF(B113='[36]9.1. CCA Support Schedule'!$B$27,'[36]9.1. CCA Support Schedule'!$C$27,IF(B113='[36]9.1. CCA Support Schedule'!$B$28,'[36]9.1. CCA Support Schedule'!$C$28,IF(B113='[36]9.1. CCA Support Schedule'!$B$29,'[36]9.1. CCA Support Schedule'!$C$29,"")))))))))))))))))))</f>
        <v>0</v>
      </c>
      <c r="D113" s="59">
        <f t="shared" si="19"/>
        <v>0</v>
      </c>
      <c r="E113" s="54"/>
      <c r="F113" s="61"/>
      <c r="G113" s="61"/>
      <c r="H113" s="61"/>
      <c r="I113" s="62">
        <f t="shared" si="23"/>
        <v>0</v>
      </c>
      <c r="J113" s="62">
        <f t="shared" si="24"/>
        <v>0</v>
      </c>
      <c r="K113" s="62">
        <f t="shared" si="25"/>
        <v>0</v>
      </c>
      <c r="L113" s="62">
        <f t="shared" si="26"/>
        <v>0</v>
      </c>
      <c r="M113" s="62">
        <f t="shared" si="20"/>
        <v>0</v>
      </c>
      <c r="N113" s="63">
        <f xml:space="preserve"> (IF(M113&lt;0,M113,IF(B113='9.1. CCA Support Schedule'!$B$19,"Calculate Manually",IF(B113='9.1. CCA Support Schedule'!$B$18,"Calculate Manually",IFERROR(IF(C113="","",M113*C113),"")))))</f>
        <v>0</v>
      </c>
      <c r="O113" s="61"/>
      <c r="P113" s="62">
        <f t="shared" si="27"/>
        <v>0</v>
      </c>
    </row>
    <row r="114" spans="1:16" x14ac:dyDescent="0.3">
      <c r="A114" s="69"/>
      <c r="B114" s="69"/>
      <c r="C114" s="70"/>
      <c r="D114" s="55"/>
      <c r="E114" s="54"/>
      <c r="F114" s="54"/>
      <c r="G114" s="54"/>
      <c r="H114" s="54"/>
      <c r="I114" s="55"/>
      <c r="J114" s="55"/>
      <c r="K114" s="55"/>
      <c r="L114" s="55"/>
      <c r="M114" s="55"/>
      <c r="N114" s="56"/>
      <c r="O114" s="54"/>
      <c r="P114" s="55"/>
    </row>
    <row r="115" spans="1:16" ht="15" thickBot="1" x14ac:dyDescent="0.35">
      <c r="A115" s="64"/>
      <c r="B115" s="64"/>
      <c r="C115" s="65" t="s">
        <v>34</v>
      </c>
      <c r="D115" s="66">
        <f>SUM(D93:D114)</f>
        <v>13561210.816750001</v>
      </c>
      <c r="E115" s="54"/>
      <c r="F115" s="67">
        <f t="shared" ref="F115:P115" si="29">SUM(F93:F114)</f>
        <v>11691528</v>
      </c>
      <c r="G115" s="67">
        <f t="shared" si="29"/>
        <v>11560632</v>
      </c>
      <c r="H115" s="67">
        <f t="shared" si="29"/>
        <v>0</v>
      </c>
      <c r="I115" s="66">
        <f t="shared" si="29"/>
        <v>0</v>
      </c>
      <c r="J115" s="66">
        <f t="shared" si="29"/>
        <v>11560632</v>
      </c>
      <c r="K115" s="66">
        <f t="shared" si="29"/>
        <v>5773785.5</v>
      </c>
      <c r="L115" s="66">
        <f t="shared" si="29"/>
        <v>65448</v>
      </c>
      <c r="M115" s="66">
        <f t="shared" si="29"/>
        <v>28939086.316749997</v>
      </c>
      <c r="N115" s="66">
        <f t="shared" si="29"/>
        <v>2133430.9975504996</v>
      </c>
      <c r="O115" s="67">
        <f t="shared" si="29"/>
        <v>2234530.9975504996</v>
      </c>
      <c r="P115" s="66">
        <f t="shared" si="29"/>
        <v>23018207.819199499</v>
      </c>
    </row>
    <row r="116" spans="1:16" ht="15" thickTop="1" x14ac:dyDescent="0.3"/>
    <row r="117" spans="1:16" ht="15" thickBot="1" x14ac:dyDescent="0.35"/>
    <row r="118" spans="1:16" ht="15" thickBot="1" x14ac:dyDescent="0.35">
      <c r="A118" s="114" t="s">
        <v>3</v>
      </c>
      <c r="B118" s="115"/>
      <c r="C118" s="41" t="s">
        <v>38</v>
      </c>
      <c r="D118" s="43" t="s">
        <v>36</v>
      </c>
      <c r="E118" s="37"/>
      <c r="F118" s="38"/>
      <c r="G118" s="38"/>
      <c r="H118" s="38"/>
      <c r="I118" s="38"/>
      <c r="J118" s="38"/>
      <c r="K118" s="38"/>
      <c r="L118" s="38"/>
      <c r="M118" s="38"/>
      <c r="N118" s="39"/>
      <c r="O118" s="38"/>
      <c r="P118" s="38"/>
    </row>
    <row r="119" spans="1:16" ht="27" thickBot="1" x14ac:dyDescent="0.35">
      <c r="A119" s="34"/>
      <c r="B119" s="35"/>
      <c r="C119" s="35"/>
      <c r="D119" s="11" t="s">
        <v>41</v>
      </c>
      <c r="E119" s="37"/>
      <c r="F119" s="38"/>
      <c r="G119" s="38"/>
      <c r="H119" s="38"/>
      <c r="I119" s="38"/>
      <c r="J119" s="38"/>
      <c r="K119" s="38"/>
      <c r="L119" s="38"/>
      <c r="M119" s="38"/>
      <c r="N119" s="39"/>
      <c r="O119" s="38"/>
      <c r="P119" s="38"/>
    </row>
    <row r="120" spans="1:16" ht="15" thickBot="1" x14ac:dyDescent="0.35">
      <c r="A120" s="114" t="s">
        <v>5</v>
      </c>
      <c r="B120" s="115"/>
      <c r="C120" s="42" t="s">
        <v>6</v>
      </c>
      <c r="D120" s="36"/>
      <c r="E120" s="37"/>
      <c r="F120" s="38"/>
      <c r="G120" s="38"/>
      <c r="H120" s="38"/>
      <c r="I120" s="38"/>
      <c r="J120" s="38"/>
      <c r="K120" s="38"/>
      <c r="L120" s="38"/>
      <c r="M120" s="38"/>
      <c r="N120" s="39"/>
      <c r="O120" s="38"/>
      <c r="P120" s="38"/>
    </row>
    <row r="121" spans="1:16" ht="15" thickBot="1" x14ac:dyDescent="0.35">
      <c r="A121" s="112" t="s">
        <v>8</v>
      </c>
      <c r="B121" s="113"/>
      <c r="C121" s="44">
        <v>1.5</v>
      </c>
      <c r="D121" s="36"/>
      <c r="E121" s="37"/>
      <c r="F121" s="38"/>
      <c r="G121" s="38"/>
      <c r="H121" s="38"/>
      <c r="I121" s="38"/>
      <c r="J121" s="38"/>
      <c r="K121" s="38"/>
      <c r="L121" s="38"/>
      <c r="M121" s="38"/>
      <c r="N121" s="39"/>
      <c r="O121" s="38"/>
      <c r="P121" s="38"/>
    </row>
    <row r="122" spans="1:16" x14ac:dyDescent="0.3">
      <c r="A122" s="34"/>
      <c r="B122" s="35"/>
      <c r="C122" s="35"/>
      <c r="D122" s="36"/>
      <c r="E122" s="37"/>
      <c r="F122" s="38"/>
      <c r="G122" s="38"/>
      <c r="H122" s="38"/>
      <c r="I122" s="38"/>
      <c r="J122" s="45"/>
      <c r="K122" s="46"/>
      <c r="L122" s="38"/>
      <c r="M122" s="38"/>
      <c r="N122" s="39"/>
      <c r="O122" s="38"/>
      <c r="P122" s="38"/>
    </row>
    <row r="123" spans="1:16" ht="66.599999999999994" thickBot="1" x14ac:dyDescent="0.35">
      <c r="A123" s="47" t="s">
        <v>9</v>
      </c>
      <c r="B123" s="47" t="s">
        <v>10</v>
      </c>
      <c r="C123" s="47" t="s">
        <v>11</v>
      </c>
      <c r="D123" s="47" t="s">
        <v>12</v>
      </c>
      <c r="E123" s="48"/>
      <c r="F123" s="48" t="s">
        <v>13</v>
      </c>
      <c r="G123" s="48" t="s">
        <v>14</v>
      </c>
      <c r="H123" s="48" t="s">
        <v>15</v>
      </c>
      <c r="I123" s="49" t="s">
        <v>16</v>
      </c>
      <c r="J123" s="49" t="s">
        <v>17</v>
      </c>
      <c r="K123" s="49" t="s">
        <v>18</v>
      </c>
      <c r="L123" s="49" t="s">
        <v>19</v>
      </c>
      <c r="M123" s="49" t="s">
        <v>20</v>
      </c>
      <c r="N123" s="49" t="s">
        <v>21</v>
      </c>
      <c r="O123" s="48" t="s">
        <v>22</v>
      </c>
      <c r="P123" s="49" t="s">
        <v>23</v>
      </c>
    </row>
    <row r="124" spans="1:16" x14ac:dyDescent="0.3">
      <c r="A124" s="52"/>
      <c r="B124" s="52"/>
      <c r="C124" s="52"/>
      <c r="D124" s="53"/>
      <c r="E124" s="54"/>
      <c r="F124" s="54"/>
      <c r="G124" s="54"/>
      <c r="H124" s="54"/>
      <c r="I124" s="55"/>
      <c r="J124" s="55"/>
      <c r="K124" s="55"/>
      <c r="L124" s="55"/>
      <c r="M124" s="55"/>
      <c r="N124" s="56"/>
      <c r="O124" s="54"/>
      <c r="P124" s="55"/>
    </row>
    <row r="125" spans="1:16" x14ac:dyDescent="0.3">
      <c r="A125" s="59">
        <f>A94</f>
        <v>0</v>
      </c>
      <c r="B125" s="59" t="str">
        <f>B94</f>
        <v>Class 1</v>
      </c>
      <c r="C125" s="60">
        <f>IF(B125="","",IF($B125='[36]9.1. CCA Support Schedule'!$B$12,'[36]9.1. CCA Support Schedule'!$C$12,IF(B125='[36]9.1. CCA Support Schedule'!$B$13,'[36]9.1. CCA Support Schedule'!$C$13,IF(B125='[36]9.1. CCA Support Schedule'!$B$14,'[36]9.1. CCA Support Schedule'!$C$14,IF(B125='[36]9.1. CCA Support Schedule'!$B$15,'[36]9.1. CCA Support Schedule'!$C$15,IF(B125='[36]9.1. CCA Support Schedule'!$B$16,'[36]9.1. CCA Support Schedule'!$C$16,IF(B125='[36]9.1. CCA Support Schedule'!$B$17,'[36]9.1. CCA Support Schedule'!$C$17,IF(B125='[36]9.1. CCA Support Schedule'!$B$18,'[36]9.1. CCA Support Schedule'!$C$18,IF(B125='[36]9.1. CCA Support Schedule'!$B$19,'[36]9.1. CCA Support Schedule'!$C$19,IF(B125='[36]9.1. CCA Support Schedule'!$B$20,'[36]9.1. CCA Support Schedule'!$C$20,IF(B125='[36]9.1. CCA Support Schedule'!$B$21,'[36]9.1. CCA Support Schedule'!$C$21,IF(B125='[36]9.1. CCA Support Schedule'!$B$22,'[36]9.1. CCA Support Schedule'!$C$22,IF(B125='[36]9.1. CCA Support Schedule'!$B$23,'[36]9.1. CCA Support Schedule'!$C$23,IF(B125='[36]9.1. CCA Support Schedule'!$B$24,'[36]9.1. CCA Support Schedule'!$C$24,IF(B125='[36]9.1. CCA Support Schedule'!$B$25,'[36]9.1. CCA Support Schedule'!$C$25,IF(B125='[36]9.1. CCA Support Schedule'!$B$26,'[36]9.1. CCA Support Schedule'!$C$26,IF(B125='[36]9.1. CCA Support Schedule'!$B$27,'[36]9.1. CCA Support Schedule'!$C$27,IF(B125='[36]9.1. CCA Support Schedule'!$B$28,'[36]9.1. CCA Support Schedule'!$C$28,IF(B125='[36]9.1. CCA Support Schedule'!$B$29,'[36]9.1. CCA Support Schedule'!$C$29,"")))))))))))))))))))</f>
        <v>0.04</v>
      </c>
      <c r="D125" s="59">
        <f t="shared" ref="D125:D144" si="30">P94</f>
        <v>0</v>
      </c>
      <c r="E125" s="54"/>
      <c r="F125" s="61"/>
      <c r="G125" s="61"/>
      <c r="H125" s="61">
        <f>'[36]REF.3 - CCA Continuity Schedule'!$M$7</f>
        <v>0</v>
      </c>
      <c r="I125" s="62">
        <f>IF($C$120="No",0,IF((-H125+G125-F125)&lt;0,0,(-H125+G125-F125)))</f>
        <v>0</v>
      </c>
      <c r="J125" s="62">
        <f>IF($C$120="No",0,IF((G125-I125)&lt;0,0,(G125-I125)))</f>
        <v>0</v>
      </c>
      <c r="K125" s="62">
        <f>IF(B125="Class 12",0,(IF($C$120="No",0,IF(((J125*$C$121)-J125)&lt;0,0,((J125*$C$121)-J125)))))</f>
        <v>0</v>
      </c>
      <c r="L125" s="62">
        <f>IF(((F125-G125+H125)*50%)&lt;0,0,(F125-G125+H125)*50%)</f>
        <v>0</v>
      </c>
      <c r="M125" s="62">
        <f t="shared" ref="M125:M144" si="31">IF(OR(B125="Class 13",B125="Class 14.1"),"Calculate Manually",IF(B125="Class 12",MIN((D125+F125+H125),(D125+F125+H125+K125-L125)),(D125+F125+H125+K125-L125)))</f>
        <v>0</v>
      </c>
      <c r="N125" s="63">
        <f xml:space="preserve"> (IF(M125&lt;0,M125,IF(B125='9.1. CCA Support Schedule'!$B$19,"Calculate Manually",IF(B125='9.1. CCA Support Schedule'!$B$18,"Calculate Manually",IFERROR(IF(C125="","",M125*C125),"")))))</f>
        <v>0</v>
      </c>
      <c r="O125" s="61">
        <f t="shared" ref="O125:O133" si="32">N125</f>
        <v>0</v>
      </c>
      <c r="P125" s="62">
        <f>IF((D125+F125+H125-O125)&lt;0,0,(D125+F125+H125-O125))</f>
        <v>0</v>
      </c>
    </row>
    <row r="126" spans="1:16" x14ac:dyDescent="0.3">
      <c r="A126" s="59">
        <f t="shared" ref="A126:B141" si="33">A95</f>
        <v>0</v>
      </c>
      <c r="B126" s="59" t="str">
        <f t="shared" si="33"/>
        <v>Class 1b</v>
      </c>
      <c r="C126" s="60">
        <f>IF(B126="","",IF($B126='[36]9.1. CCA Support Schedule'!$B$12,'[36]9.1. CCA Support Schedule'!$C$12,IF(B126='[36]9.1. CCA Support Schedule'!$B$13,'[36]9.1. CCA Support Schedule'!$C$13,IF(B126='[36]9.1. CCA Support Schedule'!$B$14,'[36]9.1. CCA Support Schedule'!$C$14,IF(B126='[36]9.1. CCA Support Schedule'!$B$15,'[36]9.1. CCA Support Schedule'!$C$15,IF(B126='[36]9.1. CCA Support Schedule'!$B$16,'[36]9.1. CCA Support Schedule'!$C$16,IF(B126='[36]9.1. CCA Support Schedule'!$B$17,'[36]9.1. CCA Support Schedule'!$C$17,IF(B126='[36]9.1. CCA Support Schedule'!$B$18,'[36]9.1. CCA Support Schedule'!$C$18,IF(B126='[36]9.1. CCA Support Schedule'!$B$19,'[36]9.1. CCA Support Schedule'!$C$19,IF(B126='[36]9.1. CCA Support Schedule'!$B$20,'[36]9.1. CCA Support Schedule'!$C$20,IF(B126='[36]9.1. CCA Support Schedule'!$B$21,'[36]9.1. CCA Support Schedule'!$C$21,IF(B126='[36]9.1. CCA Support Schedule'!$B$22,'[36]9.1. CCA Support Schedule'!$C$22,IF(B126='[36]9.1. CCA Support Schedule'!$B$23,'[36]9.1. CCA Support Schedule'!$C$23,IF(B126='[36]9.1. CCA Support Schedule'!$B$24,'[36]9.1. CCA Support Schedule'!$C$24,IF(B126='[36]9.1. CCA Support Schedule'!$B$25,'[36]9.1. CCA Support Schedule'!$C$25,IF(B126='[36]9.1. CCA Support Schedule'!$B$26,'[36]9.1. CCA Support Schedule'!$C$26,IF(B126='[36]9.1. CCA Support Schedule'!$B$27,'[36]9.1. CCA Support Schedule'!$C$27,IF(B126='[36]9.1. CCA Support Schedule'!$B$28,'[36]9.1. CCA Support Schedule'!$C$28,IF(B126='[36]9.1. CCA Support Schedule'!$B$29,'[36]9.1. CCA Support Schedule'!$C$29,"")))))))))))))))))))</f>
        <v>0.06</v>
      </c>
      <c r="D126" s="59">
        <f t="shared" si="30"/>
        <v>386829.79854399996</v>
      </c>
      <c r="E126" s="54"/>
      <c r="F126" s="61"/>
      <c r="G126" s="61"/>
      <c r="H126" s="61">
        <f>'[36]REF.3 - CCA Continuity Schedule'!$M$8</f>
        <v>0</v>
      </c>
      <c r="I126" s="62">
        <f t="shared" ref="I126:I144" si="34">IF($C$120="No",0,IF((-H126+G126-F126)&lt;0,0,(-H126+G126-F126)))</f>
        <v>0</v>
      </c>
      <c r="J126" s="62">
        <f t="shared" ref="J126:J144" si="35">IF($C$120="No",0,IF((G126-I126)&lt;0,0,(G126-I126)))</f>
        <v>0</v>
      </c>
      <c r="K126" s="62">
        <f t="shared" ref="K126:K144" si="36">IF(B126="Class 12",0,(IF($C$120="No",0,IF(((J126*$C$121)-J126)&lt;0,0,((J126*$C$121)-J126)))))</f>
        <v>0</v>
      </c>
      <c r="L126" s="62">
        <f t="shared" ref="L126:L144" si="37">IF(((F126-G126+H126)*50%)&lt;0,0,(F126-G126+H126)*50%)</f>
        <v>0</v>
      </c>
      <c r="M126" s="62">
        <f t="shared" si="31"/>
        <v>386829.79854399996</v>
      </c>
      <c r="N126" s="63">
        <f xml:space="preserve"> (IF(M126&lt;0,M126,IF(B126='9.1. CCA Support Schedule'!$B$19,"Calculate Manually",IF(B126='9.1. CCA Support Schedule'!$B$18,"Calculate Manually",IFERROR(IF(C126="","",M126*C126),"")))))</f>
        <v>23209.787912639997</v>
      </c>
      <c r="O126" s="61">
        <f t="shared" si="32"/>
        <v>23209.787912639997</v>
      </c>
      <c r="P126" s="62">
        <f t="shared" ref="P126:P144" si="38">IF((D126+F126+H126-O126)&lt;0,0,(D126+F126+H126-O126))</f>
        <v>363620.01063135994</v>
      </c>
    </row>
    <row r="127" spans="1:16" x14ac:dyDescent="0.3">
      <c r="A127" s="59">
        <f t="shared" si="33"/>
        <v>0</v>
      </c>
      <c r="B127" s="59" t="str">
        <f t="shared" si="33"/>
        <v>Class 8</v>
      </c>
      <c r="C127" s="60">
        <f>IF(B127="","",IF($B127='[36]9.1. CCA Support Schedule'!$B$12,'[36]9.1. CCA Support Schedule'!$C$12,IF(B127='[36]9.1. CCA Support Schedule'!$B$13,'[36]9.1. CCA Support Schedule'!$C$13,IF(B127='[36]9.1. CCA Support Schedule'!$B$14,'[36]9.1. CCA Support Schedule'!$C$14,IF(B127='[36]9.1. CCA Support Schedule'!$B$15,'[36]9.1. CCA Support Schedule'!$C$15,IF(B127='[36]9.1. CCA Support Schedule'!$B$16,'[36]9.1. CCA Support Schedule'!$C$16,IF(B127='[36]9.1. CCA Support Schedule'!$B$17,'[36]9.1. CCA Support Schedule'!$C$17,IF(B127='[36]9.1. CCA Support Schedule'!$B$18,'[36]9.1. CCA Support Schedule'!$C$18,IF(B127='[36]9.1. CCA Support Schedule'!$B$19,'[36]9.1. CCA Support Schedule'!$C$19,IF(B127='[36]9.1. CCA Support Schedule'!$B$20,'[36]9.1. CCA Support Schedule'!$C$20,IF(B127='[36]9.1. CCA Support Schedule'!$B$21,'[36]9.1. CCA Support Schedule'!$C$21,IF(B127='[36]9.1. CCA Support Schedule'!$B$22,'[36]9.1. CCA Support Schedule'!$C$22,IF(B127='[36]9.1. CCA Support Schedule'!$B$23,'[36]9.1. CCA Support Schedule'!$C$23,IF(B127='[36]9.1. CCA Support Schedule'!$B$24,'[36]9.1. CCA Support Schedule'!$C$24,IF(B127='[36]9.1. CCA Support Schedule'!$B$25,'[36]9.1. CCA Support Schedule'!$C$25,IF(B127='[36]9.1. CCA Support Schedule'!$B$26,'[36]9.1. CCA Support Schedule'!$C$26,IF(B127='[36]9.1. CCA Support Schedule'!$B$27,'[36]9.1. CCA Support Schedule'!$C$27,IF(B127='[36]9.1. CCA Support Schedule'!$B$28,'[36]9.1. CCA Support Schedule'!$C$28,IF(B127='[36]9.1. CCA Support Schedule'!$B$29,'[36]9.1. CCA Support Schedule'!$C$29,"")))))))))))))))))))</f>
        <v>0.2</v>
      </c>
      <c r="D127" s="59">
        <f t="shared" si="30"/>
        <v>1552563.304</v>
      </c>
      <c r="E127" s="54"/>
      <c r="F127" s="61">
        <v>312119</v>
      </c>
      <c r="G127" s="61">
        <f>F127</f>
        <v>312119</v>
      </c>
      <c r="H127" s="61">
        <f>'[36]REF.3 - CCA Continuity Schedule'!$M$11</f>
        <v>0</v>
      </c>
      <c r="I127" s="62">
        <f t="shared" si="34"/>
        <v>0</v>
      </c>
      <c r="J127" s="62">
        <f t="shared" si="35"/>
        <v>312119</v>
      </c>
      <c r="K127" s="62">
        <f t="shared" si="36"/>
        <v>156059.5</v>
      </c>
      <c r="L127" s="62">
        <f t="shared" si="37"/>
        <v>0</v>
      </c>
      <c r="M127" s="62">
        <f t="shared" si="31"/>
        <v>2020741.804</v>
      </c>
      <c r="N127" s="63">
        <f xml:space="preserve"> (IF(M127&lt;0,M127,IF(B127='9.1. CCA Support Schedule'!$B$19,"Calculate Manually",IF(B127='9.1. CCA Support Schedule'!$B$18,"Calculate Manually",IFERROR(IF(C127="","",M127*C127),"")))))</f>
        <v>404148.36080000002</v>
      </c>
      <c r="O127" s="61">
        <f t="shared" si="32"/>
        <v>404148.36080000002</v>
      </c>
      <c r="P127" s="62">
        <f t="shared" si="38"/>
        <v>1460533.9432000001</v>
      </c>
    </row>
    <row r="128" spans="1:16" x14ac:dyDescent="0.3">
      <c r="A128" s="59">
        <f t="shared" si="33"/>
        <v>0</v>
      </c>
      <c r="B128" s="59" t="str">
        <f t="shared" si="33"/>
        <v>Class 10</v>
      </c>
      <c r="C128" s="60">
        <f>IF(B128="","",IF($B128='[36]9.1. CCA Support Schedule'!$B$12,'[36]9.1. CCA Support Schedule'!$C$12,IF(B128='[36]9.1. CCA Support Schedule'!$B$13,'[36]9.1. CCA Support Schedule'!$C$13,IF(B128='[36]9.1. CCA Support Schedule'!$B$14,'[36]9.1. CCA Support Schedule'!$C$14,IF(B128='[36]9.1. CCA Support Schedule'!$B$15,'[36]9.1. CCA Support Schedule'!$C$15,IF(B128='[36]9.1. CCA Support Schedule'!$B$16,'[36]9.1. CCA Support Schedule'!$C$16,IF(B128='[36]9.1. CCA Support Schedule'!$B$17,'[36]9.1. CCA Support Schedule'!$C$17,IF(B128='[36]9.1. CCA Support Schedule'!$B$18,'[36]9.1. CCA Support Schedule'!$C$18,IF(B128='[36]9.1. CCA Support Schedule'!$B$19,'[36]9.1. CCA Support Schedule'!$C$19,IF(B128='[36]9.1. CCA Support Schedule'!$B$20,'[36]9.1. CCA Support Schedule'!$C$20,IF(B128='[36]9.1. CCA Support Schedule'!$B$21,'[36]9.1. CCA Support Schedule'!$C$21,IF(B128='[36]9.1. CCA Support Schedule'!$B$22,'[36]9.1. CCA Support Schedule'!$C$22,IF(B128='[36]9.1. CCA Support Schedule'!$B$23,'[36]9.1. CCA Support Schedule'!$C$23,IF(B128='[36]9.1. CCA Support Schedule'!$B$24,'[36]9.1. CCA Support Schedule'!$C$24,IF(B128='[36]9.1. CCA Support Schedule'!$B$25,'[36]9.1. CCA Support Schedule'!$C$25,IF(B128='[36]9.1. CCA Support Schedule'!$B$26,'[36]9.1. CCA Support Schedule'!$C$26,IF(B128='[36]9.1. CCA Support Schedule'!$B$27,'[36]9.1. CCA Support Schedule'!$C$27,IF(B128='[36]9.1. CCA Support Schedule'!$B$28,'[36]9.1. CCA Support Schedule'!$C$28,IF(B128='[36]9.1. CCA Support Schedule'!$B$29,'[36]9.1. CCA Support Schedule'!$C$29,"")))))))))))))))))))</f>
        <v>0.3</v>
      </c>
      <c r="D128" s="59">
        <f t="shared" si="30"/>
        <v>243005.54250000004</v>
      </c>
      <c r="E128" s="54"/>
      <c r="F128" s="61">
        <v>68707</v>
      </c>
      <c r="G128" s="61">
        <f>F128</f>
        <v>68707</v>
      </c>
      <c r="H128" s="61">
        <f>'[36]REF.3 - CCA Continuity Schedule'!$M$12</f>
        <v>0</v>
      </c>
      <c r="I128" s="62">
        <f t="shared" si="34"/>
        <v>0</v>
      </c>
      <c r="J128" s="62">
        <f t="shared" si="35"/>
        <v>68707</v>
      </c>
      <c r="K128" s="62">
        <f t="shared" si="36"/>
        <v>34353.5</v>
      </c>
      <c r="L128" s="62">
        <f t="shared" si="37"/>
        <v>0</v>
      </c>
      <c r="M128" s="62">
        <f t="shared" si="31"/>
        <v>346066.04250000004</v>
      </c>
      <c r="N128" s="63">
        <f xml:space="preserve"> (IF(M128&lt;0,M128,IF(B128='9.1. CCA Support Schedule'!$B$19,"Calculate Manually",IF(B128='9.1. CCA Support Schedule'!$B$18,"Calculate Manually",IFERROR(IF(C128="","",M128*C128),"")))))</f>
        <v>103819.81275000001</v>
      </c>
      <c r="O128" s="61">
        <f t="shared" si="32"/>
        <v>103819.81275000001</v>
      </c>
      <c r="P128" s="62">
        <f t="shared" si="38"/>
        <v>207892.72975000003</v>
      </c>
    </row>
    <row r="129" spans="1:16" x14ac:dyDescent="0.3">
      <c r="A129" s="59">
        <f t="shared" si="33"/>
        <v>0</v>
      </c>
      <c r="B129" s="59" t="str">
        <f t="shared" si="33"/>
        <v>Class 12</v>
      </c>
      <c r="C129" s="60">
        <f>IF(B129="","",IF($B129='[36]9.1. CCA Support Schedule'!$B$12,'[36]9.1. CCA Support Schedule'!$C$12,IF(B129='[36]9.1. CCA Support Schedule'!$B$13,'[36]9.1. CCA Support Schedule'!$C$13,IF(B129='[36]9.1. CCA Support Schedule'!$B$14,'[36]9.1. CCA Support Schedule'!$C$14,IF(B129='[36]9.1. CCA Support Schedule'!$B$15,'[36]9.1. CCA Support Schedule'!$C$15,IF(B129='[36]9.1. CCA Support Schedule'!$B$16,'[36]9.1. CCA Support Schedule'!$C$16,IF(B129='[36]9.1. CCA Support Schedule'!$B$17,'[36]9.1. CCA Support Schedule'!$C$17,IF(B129='[36]9.1. CCA Support Schedule'!$B$18,'[36]9.1. CCA Support Schedule'!$C$18,IF(B129='[36]9.1. CCA Support Schedule'!$B$19,'[36]9.1. CCA Support Schedule'!$C$19,IF(B129='[36]9.1. CCA Support Schedule'!$B$20,'[36]9.1. CCA Support Schedule'!$C$20,IF(B129='[36]9.1. CCA Support Schedule'!$B$21,'[36]9.1. CCA Support Schedule'!$C$21,IF(B129='[36]9.1. CCA Support Schedule'!$B$22,'[36]9.1. CCA Support Schedule'!$C$22,IF(B129='[36]9.1. CCA Support Schedule'!$B$23,'[36]9.1. CCA Support Schedule'!$C$23,IF(B129='[36]9.1. CCA Support Schedule'!$B$24,'[36]9.1. CCA Support Schedule'!$C$24,IF(B129='[36]9.1. CCA Support Schedule'!$B$25,'[36]9.1. CCA Support Schedule'!$C$25,IF(B129='[36]9.1. CCA Support Schedule'!$B$26,'[36]9.1. CCA Support Schedule'!$C$26,IF(B129='[36]9.1. CCA Support Schedule'!$B$27,'[36]9.1. CCA Support Schedule'!$C$27,IF(B129='[36]9.1. CCA Support Schedule'!$B$28,'[36]9.1. CCA Support Schedule'!$C$28,IF(B129='[36]9.1. CCA Support Schedule'!$B$29,'[36]9.1. CCA Support Schedule'!$C$29,"")))))))))))))))))))</f>
        <v>1</v>
      </c>
      <c r="D129" s="59">
        <f t="shared" si="30"/>
        <v>0</v>
      </c>
      <c r="E129" s="54"/>
      <c r="F129" s="61">
        <v>69824</v>
      </c>
      <c r="G129" s="61">
        <f>F129</f>
        <v>69824</v>
      </c>
      <c r="H129" s="61">
        <f>'[36]REF.3 - CCA Continuity Schedule'!$M$14</f>
        <v>0</v>
      </c>
      <c r="I129" s="62">
        <f t="shared" si="34"/>
        <v>0</v>
      </c>
      <c r="J129" s="62">
        <f t="shared" si="35"/>
        <v>69824</v>
      </c>
      <c r="K129" s="62">
        <f t="shared" si="36"/>
        <v>0</v>
      </c>
      <c r="L129" s="62">
        <f t="shared" si="37"/>
        <v>0</v>
      </c>
      <c r="M129" s="62">
        <f t="shared" si="31"/>
        <v>69824</v>
      </c>
      <c r="N129" s="63">
        <f xml:space="preserve"> (IF(M129&lt;0,M129,IF(B129='9.1. CCA Support Schedule'!$B$19,"Calculate Manually",IF(B129='9.1. CCA Support Schedule'!$B$18,"Calculate Manually",IFERROR(IF(C129="","",M129*C129),"")))))</f>
        <v>69824</v>
      </c>
      <c r="O129" s="61">
        <f t="shared" si="32"/>
        <v>69824</v>
      </c>
      <c r="P129" s="62">
        <f t="shared" si="38"/>
        <v>0</v>
      </c>
    </row>
    <row r="130" spans="1:16" x14ac:dyDescent="0.3">
      <c r="A130" s="59">
        <f t="shared" si="33"/>
        <v>0</v>
      </c>
      <c r="B130" s="59" t="str">
        <f t="shared" si="33"/>
        <v>Class 45</v>
      </c>
      <c r="C130" s="60">
        <f>IF(B130="","",IF($B130='[36]9.1. CCA Support Schedule'!$B$12,'[36]9.1. CCA Support Schedule'!$C$12,IF(B130='[36]9.1. CCA Support Schedule'!$B$13,'[36]9.1. CCA Support Schedule'!$C$13,IF(B130='[36]9.1. CCA Support Schedule'!$B$14,'[36]9.1. CCA Support Schedule'!$C$14,IF(B130='[36]9.1. CCA Support Schedule'!$B$15,'[36]9.1. CCA Support Schedule'!$C$15,IF(B130='[36]9.1. CCA Support Schedule'!$B$16,'[36]9.1. CCA Support Schedule'!$C$16,IF(B130='[36]9.1. CCA Support Schedule'!$B$17,'[36]9.1. CCA Support Schedule'!$C$17,IF(B130='[36]9.1. CCA Support Schedule'!$B$18,'[36]9.1. CCA Support Schedule'!$C$18,IF(B130='[36]9.1. CCA Support Schedule'!$B$19,'[36]9.1. CCA Support Schedule'!$C$19,IF(B130='[36]9.1. CCA Support Schedule'!$B$20,'[36]9.1. CCA Support Schedule'!$C$20,IF(B130='[36]9.1. CCA Support Schedule'!$B$21,'[36]9.1. CCA Support Schedule'!$C$21,IF(B130='[36]9.1. CCA Support Schedule'!$B$22,'[36]9.1. CCA Support Schedule'!$C$22,IF(B130='[36]9.1. CCA Support Schedule'!$B$23,'[36]9.1. CCA Support Schedule'!$C$23,IF(B130='[36]9.1. CCA Support Schedule'!$B$24,'[36]9.1. CCA Support Schedule'!$C$24,IF(B130='[36]9.1. CCA Support Schedule'!$B$25,'[36]9.1. CCA Support Schedule'!$C$25,IF(B130='[36]9.1. CCA Support Schedule'!$B$26,'[36]9.1. CCA Support Schedule'!$C$26,IF(B130='[36]9.1. CCA Support Schedule'!$B$27,'[36]9.1. CCA Support Schedule'!$C$27,IF(B130='[36]9.1. CCA Support Schedule'!$B$28,'[36]9.1. CCA Support Schedule'!$C$28,IF(B130='[36]9.1. CCA Support Schedule'!$B$29,'[36]9.1. CCA Support Schedule'!$C$29,"")))))))))))))))))))</f>
        <v>0.45</v>
      </c>
      <c r="D130" s="59">
        <f t="shared" si="30"/>
        <v>0</v>
      </c>
      <c r="E130" s="54"/>
      <c r="F130" s="61">
        <v>0</v>
      </c>
      <c r="G130" s="61">
        <v>0</v>
      </c>
      <c r="H130" s="61">
        <f>'[36]REF.3 - CCA Continuity Schedule'!$M$20</f>
        <v>0</v>
      </c>
      <c r="I130" s="62">
        <f t="shared" si="34"/>
        <v>0</v>
      </c>
      <c r="J130" s="62">
        <f t="shared" si="35"/>
        <v>0</v>
      </c>
      <c r="K130" s="62">
        <f t="shared" si="36"/>
        <v>0</v>
      </c>
      <c r="L130" s="62">
        <f t="shared" si="37"/>
        <v>0</v>
      </c>
      <c r="M130" s="62">
        <f t="shared" si="31"/>
        <v>0</v>
      </c>
      <c r="N130" s="63">
        <f xml:space="preserve"> (IF(M130&lt;0,M130,IF(B130='9.1. CCA Support Schedule'!$B$19,"Calculate Manually",IF(B130='9.1. CCA Support Schedule'!$B$18,"Calculate Manually",IFERROR(IF(C130="","",M130*C130),"")))))</f>
        <v>0</v>
      </c>
      <c r="O130" s="61">
        <f t="shared" si="32"/>
        <v>0</v>
      </c>
      <c r="P130" s="62">
        <f t="shared" si="38"/>
        <v>0</v>
      </c>
    </row>
    <row r="131" spans="1:16" x14ac:dyDescent="0.3">
      <c r="A131" s="59">
        <f t="shared" si="33"/>
        <v>0</v>
      </c>
      <c r="B131" s="59" t="str">
        <f t="shared" si="33"/>
        <v>Class 47</v>
      </c>
      <c r="C131" s="60">
        <f>IF(B131="","",IF($B131='[36]9.1. CCA Support Schedule'!$B$12,'[36]9.1. CCA Support Schedule'!$C$12,IF(B131='[36]9.1. CCA Support Schedule'!$B$13,'[36]9.1. CCA Support Schedule'!$C$13,IF(B131='[36]9.1. CCA Support Schedule'!$B$14,'[36]9.1. CCA Support Schedule'!$C$14,IF(B131='[36]9.1. CCA Support Schedule'!$B$15,'[36]9.1. CCA Support Schedule'!$C$15,IF(B131='[36]9.1. CCA Support Schedule'!$B$16,'[36]9.1. CCA Support Schedule'!$C$16,IF(B131='[36]9.1. CCA Support Schedule'!$B$17,'[36]9.1. CCA Support Schedule'!$C$17,IF(B131='[36]9.1. CCA Support Schedule'!$B$18,'[36]9.1. CCA Support Schedule'!$C$18,IF(B131='[36]9.1. CCA Support Schedule'!$B$19,'[36]9.1. CCA Support Schedule'!$C$19,IF(B131='[36]9.1. CCA Support Schedule'!$B$20,'[36]9.1. CCA Support Schedule'!$C$20,IF(B131='[36]9.1. CCA Support Schedule'!$B$21,'[36]9.1. CCA Support Schedule'!$C$21,IF(B131='[36]9.1. CCA Support Schedule'!$B$22,'[36]9.1. CCA Support Schedule'!$C$22,IF(B131='[36]9.1. CCA Support Schedule'!$B$23,'[36]9.1. CCA Support Schedule'!$C$23,IF(B131='[36]9.1. CCA Support Schedule'!$B$24,'[36]9.1. CCA Support Schedule'!$C$24,IF(B131='[36]9.1. CCA Support Schedule'!$B$25,'[36]9.1. CCA Support Schedule'!$C$25,IF(B131='[36]9.1. CCA Support Schedule'!$B$26,'[36]9.1. CCA Support Schedule'!$C$26,IF(B131='[36]9.1. CCA Support Schedule'!$B$27,'[36]9.1. CCA Support Schedule'!$C$27,IF(B131='[36]9.1. CCA Support Schedule'!$B$28,'[36]9.1. CCA Support Schedule'!$C$28,IF(B131='[36]9.1. CCA Support Schedule'!$B$29,'[36]9.1. CCA Support Schedule'!$C$29,"")))))))))))))))))))</f>
        <v>0.08</v>
      </c>
      <c r="D131" s="59">
        <f t="shared" si="30"/>
        <v>13172014.707968</v>
      </c>
      <c r="E131" s="54"/>
      <c r="F131" s="61">
        <v>5494781</v>
      </c>
      <c r="G131" s="61">
        <f>F131</f>
        <v>5494781</v>
      </c>
      <c r="H131" s="61">
        <v>0</v>
      </c>
      <c r="I131" s="62">
        <f t="shared" si="34"/>
        <v>0</v>
      </c>
      <c r="J131" s="62">
        <f t="shared" si="35"/>
        <v>5494781</v>
      </c>
      <c r="K131" s="62">
        <f t="shared" si="36"/>
        <v>2747390.5</v>
      </c>
      <c r="L131" s="62">
        <f t="shared" si="37"/>
        <v>0</v>
      </c>
      <c r="M131" s="62">
        <f t="shared" si="31"/>
        <v>21414186.207968</v>
      </c>
      <c r="N131" s="63">
        <f xml:space="preserve"> (IF(M131&lt;0,M131,IF(B131='9.1. CCA Support Schedule'!$B$19,"Calculate Manually",IF(B131='9.1. CCA Support Schedule'!$B$18,"Calculate Manually",IFERROR(IF(C131="","",M131*C131),"")))))</f>
        <v>1713134.89663744</v>
      </c>
      <c r="O131" s="61">
        <f t="shared" si="32"/>
        <v>1713134.89663744</v>
      </c>
      <c r="P131" s="62">
        <f t="shared" si="38"/>
        <v>16953660.811330561</v>
      </c>
    </row>
    <row r="132" spans="1:16" x14ac:dyDescent="0.3">
      <c r="A132" s="59">
        <f t="shared" si="33"/>
        <v>0</v>
      </c>
      <c r="B132" s="59" t="str">
        <f t="shared" si="33"/>
        <v>Class 50</v>
      </c>
      <c r="C132" s="60">
        <f>IF(B132="","",IF($B132='[36]9.1. CCA Support Schedule'!$B$12,'[36]9.1. CCA Support Schedule'!$C$12,IF(B132='[36]9.1. CCA Support Schedule'!$B$13,'[36]9.1. CCA Support Schedule'!$C$13,IF(B132='[36]9.1. CCA Support Schedule'!$B$14,'[36]9.1. CCA Support Schedule'!$C$14,IF(B132='[36]9.1. CCA Support Schedule'!$B$15,'[36]9.1. CCA Support Schedule'!$C$15,IF(B132='[36]9.1. CCA Support Schedule'!$B$16,'[36]9.1. CCA Support Schedule'!$C$16,IF(B132='[36]9.1. CCA Support Schedule'!$B$17,'[36]9.1. CCA Support Schedule'!$C$17,IF(B132='[36]9.1. CCA Support Schedule'!$B$18,'[36]9.1. CCA Support Schedule'!$C$18,IF(B132='[36]9.1. CCA Support Schedule'!$B$19,'[36]9.1. CCA Support Schedule'!$C$19,IF(B132='[36]9.1. CCA Support Schedule'!$B$20,'[36]9.1. CCA Support Schedule'!$C$20,IF(B132='[36]9.1. CCA Support Schedule'!$B$21,'[36]9.1. CCA Support Schedule'!$C$21,IF(B132='[36]9.1. CCA Support Schedule'!$B$22,'[36]9.1. CCA Support Schedule'!$C$22,IF(B132='[36]9.1. CCA Support Schedule'!$B$23,'[36]9.1. CCA Support Schedule'!$C$23,IF(B132='[36]9.1. CCA Support Schedule'!$B$24,'[36]9.1. CCA Support Schedule'!$C$24,IF(B132='[36]9.1. CCA Support Schedule'!$B$25,'[36]9.1. CCA Support Schedule'!$C$25,IF(B132='[36]9.1. CCA Support Schedule'!$B$26,'[36]9.1. CCA Support Schedule'!$C$26,IF(B132='[36]9.1. CCA Support Schedule'!$B$27,'[36]9.1. CCA Support Schedule'!$C$27,IF(B132='[36]9.1. CCA Support Schedule'!$B$28,'[36]9.1. CCA Support Schedule'!$C$28,IF(B132='[36]9.1. CCA Support Schedule'!$B$29,'[36]9.1. CCA Support Schedule'!$C$29,"")))))))))))))))))))</f>
        <v>0.55000000000000004</v>
      </c>
      <c r="D132" s="59">
        <f t="shared" si="30"/>
        <v>45148.466187499987</v>
      </c>
      <c r="E132" s="54"/>
      <c r="F132" s="61">
        <v>92147</v>
      </c>
      <c r="G132" s="61">
        <f>F132</f>
        <v>92147</v>
      </c>
      <c r="H132" s="61">
        <f>'[36]REF.3 - CCA Continuity Schedule'!$M$21</f>
        <v>0</v>
      </c>
      <c r="I132" s="62">
        <f t="shared" si="34"/>
        <v>0</v>
      </c>
      <c r="J132" s="62">
        <f t="shared" si="35"/>
        <v>92147</v>
      </c>
      <c r="K132" s="62">
        <f t="shared" si="36"/>
        <v>46073.5</v>
      </c>
      <c r="L132" s="62">
        <f t="shared" si="37"/>
        <v>0</v>
      </c>
      <c r="M132" s="62">
        <f t="shared" si="31"/>
        <v>183368.96618749999</v>
      </c>
      <c r="N132" s="63">
        <f xml:space="preserve"> (IF(M132&lt;0,M132,IF(B132='9.1. CCA Support Schedule'!$B$19,"Calculate Manually",IF(B132='9.1. CCA Support Schedule'!$B$18,"Calculate Manually",IFERROR(IF(C132="","",M132*C132),"")))))</f>
        <v>100852.931403125</v>
      </c>
      <c r="O132" s="61">
        <f t="shared" si="32"/>
        <v>100852.931403125</v>
      </c>
      <c r="P132" s="62">
        <f t="shared" si="38"/>
        <v>36442.534784374991</v>
      </c>
    </row>
    <row r="133" spans="1:16" x14ac:dyDescent="0.3">
      <c r="A133" s="59">
        <f t="shared" si="33"/>
        <v>0</v>
      </c>
      <c r="B133" s="59" t="str">
        <f t="shared" si="33"/>
        <v>Class 95</v>
      </c>
      <c r="C133" s="60">
        <f>IF(B133="","",IF($B133='[36]9.1. CCA Support Schedule'!$B$12,'[36]9.1. CCA Support Schedule'!$C$12,IF(B133='[36]9.1. CCA Support Schedule'!$B$13,'[36]9.1. CCA Support Schedule'!$C$13,IF(B133='[36]9.1. CCA Support Schedule'!$B$14,'[36]9.1. CCA Support Schedule'!$C$14,IF(B133='[36]9.1. CCA Support Schedule'!$B$15,'[36]9.1. CCA Support Schedule'!$C$15,IF(B133='[36]9.1. CCA Support Schedule'!$B$16,'[36]9.1. CCA Support Schedule'!$C$16,IF(B133='[36]9.1. CCA Support Schedule'!$B$17,'[36]9.1. CCA Support Schedule'!$C$17,IF(B133='[36]9.1. CCA Support Schedule'!$B$18,'[36]9.1. CCA Support Schedule'!$C$18,IF(B133='[36]9.1. CCA Support Schedule'!$B$19,'[36]9.1. CCA Support Schedule'!$C$19,IF(B133='[36]9.1. CCA Support Schedule'!$B$20,'[36]9.1. CCA Support Schedule'!$C$20,IF(B133='[36]9.1. CCA Support Schedule'!$B$21,'[36]9.1. CCA Support Schedule'!$C$21,IF(B133='[36]9.1. CCA Support Schedule'!$B$22,'[36]9.1. CCA Support Schedule'!$C$22,IF(B133='[36]9.1. CCA Support Schedule'!$B$23,'[36]9.1. CCA Support Schedule'!$C$23,IF(B133='[36]9.1. CCA Support Schedule'!$B$24,'[36]9.1. CCA Support Schedule'!$C$24,IF(B133='[36]9.1. CCA Support Schedule'!$B$25,'[36]9.1. CCA Support Schedule'!$C$25,IF(B133='[36]9.1. CCA Support Schedule'!$B$26,'[36]9.1. CCA Support Schedule'!$C$26,IF(B133='[36]9.1. CCA Support Schedule'!$B$27,'[36]9.1. CCA Support Schedule'!$C$27,IF(B133='[36]9.1. CCA Support Schedule'!$B$28,'[36]9.1. CCA Support Schedule'!$C$28,IF(B133='[36]9.1. CCA Support Schedule'!$B$29,'[36]9.1. CCA Support Schedule'!$C$29,"")))))))))))))))))))</f>
        <v>0</v>
      </c>
      <c r="D133" s="59">
        <f t="shared" si="30"/>
        <v>5755702</v>
      </c>
      <c r="E133" s="54"/>
      <c r="F133" s="61">
        <v>2197783</v>
      </c>
      <c r="G133" s="61">
        <f>F133</f>
        <v>2197783</v>
      </c>
      <c r="H133" s="61"/>
      <c r="I133" s="62">
        <f t="shared" si="34"/>
        <v>0</v>
      </c>
      <c r="J133" s="62">
        <f t="shared" si="35"/>
        <v>2197783</v>
      </c>
      <c r="K133" s="62">
        <f t="shared" si="36"/>
        <v>1098891.5</v>
      </c>
      <c r="L133" s="62">
        <f t="shared" si="37"/>
        <v>0</v>
      </c>
      <c r="M133" s="62">
        <f t="shared" si="31"/>
        <v>9052376.5</v>
      </c>
      <c r="N133" s="63">
        <f xml:space="preserve"> (IF(M133&lt;0,M133,IF(B133='9.1. CCA Support Schedule'!$B$19,"Calculate Manually",IF(B133='9.1. CCA Support Schedule'!$B$18,"Calculate Manually",IFERROR(IF(C133="","",M133*C133),"")))))</f>
        <v>0</v>
      </c>
      <c r="O133" s="61">
        <f t="shared" si="32"/>
        <v>0</v>
      </c>
      <c r="P133" s="62">
        <f t="shared" si="38"/>
        <v>7953485</v>
      </c>
    </row>
    <row r="134" spans="1:16" x14ac:dyDescent="0.3">
      <c r="A134" s="59">
        <f t="shared" si="33"/>
        <v>0</v>
      </c>
      <c r="B134" s="59" t="str">
        <f t="shared" si="33"/>
        <v>Class 14.1</v>
      </c>
      <c r="C134" s="60">
        <f>IF(B134="","",IF($B134='[36]9.1. CCA Support Schedule'!$B$12,'[36]9.1. CCA Support Schedule'!$C$12,IF(B134='[36]9.1. CCA Support Schedule'!$B$13,'[36]9.1. CCA Support Schedule'!$C$13,IF(B134='[36]9.1. CCA Support Schedule'!$B$14,'[36]9.1. CCA Support Schedule'!$C$14,IF(B134='[36]9.1. CCA Support Schedule'!$B$15,'[36]9.1. CCA Support Schedule'!$C$15,IF(B134='[36]9.1. CCA Support Schedule'!$B$16,'[36]9.1. CCA Support Schedule'!$C$16,IF(B134='[36]9.1. CCA Support Schedule'!$B$17,'[36]9.1. CCA Support Schedule'!$C$17,IF(B134='[36]9.1. CCA Support Schedule'!$B$18,'[36]9.1. CCA Support Schedule'!$C$18,IF(B134='[36]9.1. CCA Support Schedule'!$B$19,'[36]9.1. CCA Support Schedule'!$C$19,IF(B134='[36]9.1. CCA Support Schedule'!$B$20,'[36]9.1. CCA Support Schedule'!$C$20,IF(B134='[36]9.1. CCA Support Schedule'!$B$21,'[36]9.1. CCA Support Schedule'!$C$21,IF(B134='[36]9.1. CCA Support Schedule'!$B$22,'[36]9.1. CCA Support Schedule'!$C$22,IF(B134='[36]9.1. CCA Support Schedule'!$B$23,'[36]9.1. CCA Support Schedule'!$C$23,IF(B134='[36]9.1. CCA Support Schedule'!$B$24,'[36]9.1. CCA Support Schedule'!$C$24,IF(B134='[36]9.1. CCA Support Schedule'!$B$25,'[36]9.1. CCA Support Schedule'!$C$25,IF(B134='[36]9.1. CCA Support Schedule'!$B$26,'[36]9.1. CCA Support Schedule'!$C$26,IF(B134='[36]9.1. CCA Support Schedule'!$B$27,'[36]9.1. CCA Support Schedule'!$C$27,IF(B134='[36]9.1. CCA Support Schedule'!$B$28,'[36]9.1. CCA Support Schedule'!$C$28,IF(B134='[36]9.1. CCA Support Schedule'!$B$29,'[36]9.1. CCA Support Schedule'!$C$29,"")))))))))))))))))))</f>
        <v>0.05</v>
      </c>
      <c r="D134" s="59">
        <f t="shared" si="30"/>
        <v>1862944</v>
      </c>
      <c r="E134" s="54"/>
      <c r="F134" s="61"/>
      <c r="G134" s="61"/>
      <c r="H134" s="61">
        <f>'[36]REF.3 - CCA Continuity Schedule'!$M$17</f>
        <v>0</v>
      </c>
      <c r="I134" s="62">
        <f t="shared" si="34"/>
        <v>0</v>
      </c>
      <c r="J134" s="62">
        <f t="shared" si="35"/>
        <v>0</v>
      </c>
      <c r="K134" s="62">
        <f t="shared" si="36"/>
        <v>0</v>
      </c>
      <c r="L134" s="62">
        <f t="shared" si="37"/>
        <v>0</v>
      </c>
      <c r="M134" s="62" t="str">
        <f t="shared" si="31"/>
        <v>Calculate Manually</v>
      </c>
      <c r="N134" s="63" t="str">
        <f xml:space="preserve"> (IF(M134&lt;0,M134,IF(B134='9.1. CCA Support Schedule'!$B$19,"Calculate Manually",IF(B134='9.1. CCA Support Schedule'!$B$18,"Calculate Manually",IFERROR(IF(C134="","",M134*C134),"")))))</f>
        <v>Calculate Manually</v>
      </c>
      <c r="O134" s="61">
        <f>D134*0.05</f>
        <v>93147.200000000012</v>
      </c>
      <c r="P134" s="62">
        <f t="shared" si="38"/>
        <v>1769796.8</v>
      </c>
    </row>
    <row r="135" spans="1:16" x14ac:dyDescent="0.3">
      <c r="A135" s="59">
        <f t="shared" si="33"/>
        <v>0</v>
      </c>
      <c r="B135" s="59">
        <f t="shared" si="33"/>
        <v>0</v>
      </c>
      <c r="C135" s="60">
        <f>IF(B135="","",IF($B135='[36]9.1. CCA Support Schedule'!$B$12,'[36]9.1. CCA Support Schedule'!$C$12,IF(B135='[36]9.1. CCA Support Schedule'!$B$13,'[36]9.1. CCA Support Schedule'!$C$13,IF(B135='[36]9.1. CCA Support Schedule'!$B$14,'[36]9.1. CCA Support Schedule'!$C$14,IF(B135='[36]9.1. CCA Support Schedule'!$B$15,'[36]9.1. CCA Support Schedule'!$C$15,IF(B135='[36]9.1. CCA Support Schedule'!$B$16,'[36]9.1. CCA Support Schedule'!$C$16,IF(B135='[36]9.1. CCA Support Schedule'!$B$17,'[36]9.1. CCA Support Schedule'!$C$17,IF(B135='[36]9.1. CCA Support Schedule'!$B$18,'[36]9.1. CCA Support Schedule'!$C$18,IF(B135='[36]9.1. CCA Support Schedule'!$B$19,'[36]9.1. CCA Support Schedule'!$C$19,IF(B135='[36]9.1. CCA Support Schedule'!$B$20,'[36]9.1. CCA Support Schedule'!$C$20,IF(B135='[36]9.1. CCA Support Schedule'!$B$21,'[36]9.1. CCA Support Schedule'!$C$21,IF(B135='[36]9.1. CCA Support Schedule'!$B$22,'[36]9.1. CCA Support Schedule'!$C$22,IF(B135='[36]9.1. CCA Support Schedule'!$B$23,'[36]9.1. CCA Support Schedule'!$C$23,IF(B135='[36]9.1. CCA Support Schedule'!$B$24,'[36]9.1. CCA Support Schedule'!$C$24,IF(B135='[36]9.1. CCA Support Schedule'!$B$25,'[36]9.1. CCA Support Schedule'!$C$25,IF(B135='[36]9.1. CCA Support Schedule'!$B$26,'[36]9.1. CCA Support Schedule'!$C$26,IF(B135='[36]9.1. CCA Support Schedule'!$B$27,'[36]9.1. CCA Support Schedule'!$C$27,IF(B135='[36]9.1. CCA Support Schedule'!$B$28,'[36]9.1. CCA Support Schedule'!$C$28,IF(B135='[36]9.1. CCA Support Schedule'!$B$29,'[36]9.1. CCA Support Schedule'!$C$29,"")))))))))))))))))))</f>
        <v>0</v>
      </c>
      <c r="D135" s="59">
        <f t="shared" si="30"/>
        <v>0</v>
      </c>
      <c r="E135" s="54"/>
      <c r="F135" s="61"/>
      <c r="G135" s="61"/>
      <c r="H135" s="61"/>
      <c r="I135" s="62">
        <f t="shared" si="34"/>
        <v>0</v>
      </c>
      <c r="J135" s="62">
        <f t="shared" si="35"/>
        <v>0</v>
      </c>
      <c r="K135" s="62">
        <f t="shared" si="36"/>
        <v>0</v>
      </c>
      <c r="L135" s="62">
        <f t="shared" si="37"/>
        <v>0</v>
      </c>
      <c r="M135" s="62">
        <f t="shared" si="31"/>
        <v>0</v>
      </c>
      <c r="N135" s="63">
        <f xml:space="preserve"> (IF(M135&lt;0,M135,IF(B135='9.1. CCA Support Schedule'!$B$19,"Calculate Manually",IF(B135='9.1. CCA Support Schedule'!$B$18,"Calculate Manually",IFERROR(IF(C135="","",M135*C135),"")))))</f>
        <v>0</v>
      </c>
      <c r="O135" s="61"/>
      <c r="P135" s="62">
        <f t="shared" si="38"/>
        <v>0</v>
      </c>
    </row>
    <row r="136" spans="1:16" x14ac:dyDescent="0.3">
      <c r="A136" s="59">
        <f t="shared" si="33"/>
        <v>0</v>
      </c>
      <c r="B136" s="59">
        <f t="shared" si="33"/>
        <v>0</v>
      </c>
      <c r="C136" s="60">
        <f>IF(B136="","",IF($B136='[36]9.1. CCA Support Schedule'!$B$12,'[36]9.1. CCA Support Schedule'!$C$12,IF(B136='[36]9.1. CCA Support Schedule'!$B$13,'[36]9.1. CCA Support Schedule'!$C$13,IF(B136='[36]9.1. CCA Support Schedule'!$B$14,'[36]9.1. CCA Support Schedule'!$C$14,IF(B136='[36]9.1. CCA Support Schedule'!$B$15,'[36]9.1. CCA Support Schedule'!$C$15,IF(B136='[36]9.1. CCA Support Schedule'!$B$16,'[36]9.1. CCA Support Schedule'!$C$16,IF(B136='[36]9.1. CCA Support Schedule'!$B$17,'[36]9.1. CCA Support Schedule'!$C$17,IF(B136='[36]9.1. CCA Support Schedule'!$B$18,'[36]9.1. CCA Support Schedule'!$C$18,IF(B136='[36]9.1. CCA Support Schedule'!$B$19,'[36]9.1. CCA Support Schedule'!$C$19,IF(B136='[36]9.1. CCA Support Schedule'!$B$20,'[36]9.1. CCA Support Schedule'!$C$20,IF(B136='[36]9.1. CCA Support Schedule'!$B$21,'[36]9.1. CCA Support Schedule'!$C$21,IF(B136='[36]9.1. CCA Support Schedule'!$B$22,'[36]9.1. CCA Support Schedule'!$C$22,IF(B136='[36]9.1. CCA Support Schedule'!$B$23,'[36]9.1. CCA Support Schedule'!$C$23,IF(B136='[36]9.1. CCA Support Schedule'!$B$24,'[36]9.1. CCA Support Schedule'!$C$24,IF(B136='[36]9.1. CCA Support Schedule'!$B$25,'[36]9.1. CCA Support Schedule'!$C$25,IF(B136='[36]9.1. CCA Support Schedule'!$B$26,'[36]9.1. CCA Support Schedule'!$C$26,IF(B136='[36]9.1. CCA Support Schedule'!$B$27,'[36]9.1. CCA Support Schedule'!$C$27,IF(B136='[36]9.1. CCA Support Schedule'!$B$28,'[36]9.1. CCA Support Schedule'!$C$28,IF(B136='[36]9.1. CCA Support Schedule'!$B$29,'[36]9.1. CCA Support Schedule'!$C$29,"")))))))))))))))))))</f>
        <v>0</v>
      </c>
      <c r="D136" s="59">
        <f t="shared" si="30"/>
        <v>0</v>
      </c>
      <c r="E136" s="54"/>
      <c r="F136" s="61"/>
      <c r="G136" s="61"/>
      <c r="H136" s="61"/>
      <c r="I136" s="62">
        <f t="shared" si="34"/>
        <v>0</v>
      </c>
      <c r="J136" s="62">
        <f t="shared" si="35"/>
        <v>0</v>
      </c>
      <c r="K136" s="62">
        <f t="shared" si="36"/>
        <v>0</v>
      </c>
      <c r="L136" s="62">
        <f t="shared" si="37"/>
        <v>0</v>
      </c>
      <c r="M136" s="62">
        <f t="shared" si="31"/>
        <v>0</v>
      </c>
      <c r="N136" s="63">
        <f xml:space="preserve"> (IF(M136&lt;0,M136,IF(B136='9.1. CCA Support Schedule'!$B$19,"Calculate Manually",IF(B136='9.1. CCA Support Schedule'!$B$18,"Calculate Manually",IFERROR(IF(C136="","",M136*C136),"")))))</f>
        <v>0</v>
      </c>
      <c r="O136" s="61"/>
      <c r="P136" s="62">
        <f t="shared" si="38"/>
        <v>0</v>
      </c>
    </row>
    <row r="137" spans="1:16" x14ac:dyDescent="0.3">
      <c r="A137" s="59">
        <f t="shared" si="33"/>
        <v>0</v>
      </c>
      <c r="B137" s="59">
        <f t="shared" si="33"/>
        <v>0</v>
      </c>
      <c r="C137" s="60">
        <f>IF(B137="","",IF($B137='[36]9.1. CCA Support Schedule'!$B$12,'[36]9.1. CCA Support Schedule'!$C$12,IF(B137='[36]9.1. CCA Support Schedule'!$B$13,'[36]9.1. CCA Support Schedule'!$C$13,IF(B137='[36]9.1. CCA Support Schedule'!$B$14,'[36]9.1. CCA Support Schedule'!$C$14,IF(B137='[36]9.1. CCA Support Schedule'!$B$15,'[36]9.1. CCA Support Schedule'!$C$15,IF(B137='[36]9.1. CCA Support Schedule'!$B$16,'[36]9.1. CCA Support Schedule'!$C$16,IF(B137='[36]9.1. CCA Support Schedule'!$B$17,'[36]9.1. CCA Support Schedule'!$C$17,IF(B137='[36]9.1. CCA Support Schedule'!$B$18,'[36]9.1. CCA Support Schedule'!$C$18,IF(B137='[36]9.1. CCA Support Schedule'!$B$19,'[36]9.1. CCA Support Schedule'!$C$19,IF(B137='[36]9.1. CCA Support Schedule'!$B$20,'[36]9.1. CCA Support Schedule'!$C$20,IF(B137='[36]9.1. CCA Support Schedule'!$B$21,'[36]9.1. CCA Support Schedule'!$C$21,IF(B137='[36]9.1. CCA Support Schedule'!$B$22,'[36]9.1. CCA Support Schedule'!$C$22,IF(B137='[36]9.1. CCA Support Schedule'!$B$23,'[36]9.1. CCA Support Schedule'!$C$23,IF(B137='[36]9.1. CCA Support Schedule'!$B$24,'[36]9.1. CCA Support Schedule'!$C$24,IF(B137='[36]9.1. CCA Support Schedule'!$B$25,'[36]9.1. CCA Support Schedule'!$C$25,IF(B137='[36]9.1. CCA Support Schedule'!$B$26,'[36]9.1. CCA Support Schedule'!$C$26,IF(B137='[36]9.1. CCA Support Schedule'!$B$27,'[36]9.1. CCA Support Schedule'!$C$27,IF(B137='[36]9.1. CCA Support Schedule'!$B$28,'[36]9.1. CCA Support Schedule'!$C$28,IF(B137='[36]9.1. CCA Support Schedule'!$B$29,'[36]9.1. CCA Support Schedule'!$C$29,"")))))))))))))))))))</f>
        <v>0</v>
      </c>
      <c r="D137" s="59">
        <f t="shared" si="30"/>
        <v>0</v>
      </c>
      <c r="E137" s="54"/>
      <c r="F137" s="61"/>
      <c r="G137" s="61"/>
      <c r="H137" s="61"/>
      <c r="I137" s="62">
        <f t="shared" si="34"/>
        <v>0</v>
      </c>
      <c r="J137" s="62">
        <f t="shared" si="35"/>
        <v>0</v>
      </c>
      <c r="K137" s="62">
        <f t="shared" si="36"/>
        <v>0</v>
      </c>
      <c r="L137" s="62">
        <f t="shared" si="37"/>
        <v>0</v>
      </c>
      <c r="M137" s="62">
        <f t="shared" si="31"/>
        <v>0</v>
      </c>
      <c r="N137" s="63">
        <f xml:space="preserve"> (IF(M137&lt;0,M137,IF(B137='9.1. CCA Support Schedule'!$B$19,"Calculate Manually",IF(B137='9.1. CCA Support Schedule'!$B$18,"Calculate Manually",IFERROR(IF(C137="","",M137*C137),"")))))</f>
        <v>0</v>
      </c>
      <c r="O137" s="61"/>
      <c r="P137" s="62">
        <f t="shared" si="38"/>
        <v>0</v>
      </c>
    </row>
    <row r="138" spans="1:16" x14ac:dyDescent="0.3">
      <c r="A138" s="59">
        <f t="shared" si="33"/>
        <v>0</v>
      </c>
      <c r="B138" s="59">
        <f t="shared" si="33"/>
        <v>0</v>
      </c>
      <c r="C138" s="60">
        <f>IF(B138="","",IF($B138='[36]9.1. CCA Support Schedule'!$B$12,'[36]9.1. CCA Support Schedule'!$C$12,IF(B138='[36]9.1. CCA Support Schedule'!$B$13,'[36]9.1. CCA Support Schedule'!$C$13,IF(B138='[36]9.1. CCA Support Schedule'!$B$14,'[36]9.1. CCA Support Schedule'!$C$14,IF(B138='[36]9.1. CCA Support Schedule'!$B$15,'[36]9.1. CCA Support Schedule'!$C$15,IF(B138='[36]9.1. CCA Support Schedule'!$B$16,'[36]9.1. CCA Support Schedule'!$C$16,IF(B138='[36]9.1. CCA Support Schedule'!$B$17,'[36]9.1. CCA Support Schedule'!$C$17,IF(B138='[36]9.1. CCA Support Schedule'!$B$18,'[36]9.1. CCA Support Schedule'!$C$18,IF(B138='[36]9.1. CCA Support Schedule'!$B$19,'[36]9.1. CCA Support Schedule'!$C$19,IF(B138='[36]9.1. CCA Support Schedule'!$B$20,'[36]9.1. CCA Support Schedule'!$C$20,IF(B138='[36]9.1. CCA Support Schedule'!$B$21,'[36]9.1. CCA Support Schedule'!$C$21,IF(B138='[36]9.1. CCA Support Schedule'!$B$22,'[36]9.1. CCA Support Schedule'!$C$22,IF(B138='[36]9.1. CCA Support Schedule'!$B$23,'[36]9.1. CCA Support Schedule'!$C$23,IF(B138='[36]9.1. CCA Support Schedule'!$B$24,'[36]9.1. CCA Support Schedule'!$C$24,IF(B138='[36]9.1. CCA Support Schedule'!$B$25,'[36]9.1. CCA Support Schedule'!$C$25,IF(B138='[36]9.1. CCA Support Schedule'!$B$26,'[36]9.1. CCA Support Schedule'!$C$26,IF(B138='[36]9.1. CCA Support Schedule'!$B$27,'[36]9.1. CCA Support Schedule'!$C$27,IF(B138='[36]9.1. CCA Support Schedule'!$B$28,'[36]9.1. CCA Support Schedule'!$C$28,IF(B138='[36]9.1. CCA Support Schedule'!$B$29,'[36]9.1. CCA Support Schedule'!$C$29,"")))))))))))))))))))</f>
        <v>0</v>
      </c>
      <c r="D138" s="59">
        <f t="shared" si="30"/>
        <v>0</v>
      </c>
      <c r="E138" s="54"/>
      <c r="F138" s="61"/>
      <c r="G138" s="61"/>
      <c r="H138" s="61"/>
      <c r="I138" s="62">
        <f t="shared" si="34"/>
        <v>0</v>
      </c>
      <c r="J138" s="62">
        <f t="shared" si="35"/>
        <v>0</v>
      </c>
      <c r="K138" s="62">
        <f t="shared" si="36"/>
        <v>0</v>
      </c>
      <c r="L138" s="62">
        <f t="shared" si="37"/>
        <v>0</v>
      </c>
      <c r="M138" s="62">
        <f t="shared" si="31"/>
        <v>0</v>
      </c>
      <c r="N138" s="63">
        <f xml:space="preserve"> (IF(M138&lt;0,M138,IF(B138='9.1. CCA Support Schedule'!$B$19,"Calculate Manually",IF(B138='9.1. CCA Support Schedule'!$B$18,"Calculate Manually",IFERROR(IF(C138="","",M138*C138),"")))))</f>
        <v>0</v>
      </c>
      <c r="O138" s="61"/>
      <c r="P138" s="62">
        <f t="shared" si="38"/>
        <v>0</v>
      </c>
    </row>
    <row r="139" spans="1:16" x14ac:dyDescent="0.3">
      <c r="A139" s="59">
        <f t="shared" si="33"/>
        <v>0</v>
      </c>
      <c r="B139" s="59">
        <f t="shared" si="33"/>
        <v>0</v>
      </c>
      <c r="C139" s="60">
        <f>IF(B139="","",IF($B139='[36]9.1. CCA Support Schedule'!$B$12,'[36]9.1. CCA Support Schedule'!$C$12,IF(B139='[36]9.1. CCA Support Schedule'!$B$13,'[36]9.1. CCA Support Schedule'!$C$13,IF(B139='[36]9.1. CCA Support Schedule'!$B$14,'[36]9.1. CCA Support Schedule'!$C$14,IF(B139='[36]9.1. CCA Support Schedule'!$B$15,'[36]9.1. CCA Support Schedule'!$C$15,IF(B139='[36]9.1. CCA Support Schedule'!$B$16,'[36]9.1. CCA Support Schedule'!$C$16,IF(B139='[36]9.1. CCA Support Schedule'!$B$17,'[36]9.1. CCA Support Schedule'!$C$17,IF(B139='[36]9.1. CCA Support Schedule'!$B$18,'[36]9.1. CCA Support Schedule'!$C$18,IF(B139='[36]9.1. CCA Support Schedule'!$B$19,'[36]9.1. CCA Support Schedule'!$C$19,IF(B139='[36]9.1. CCA Support Schedule'!$B$20,'[36]9.1. CCA Support Schedule'!$C$20,IF(B139='[36]9.1. CCA Support Schedule'!$B$21,'[36]9.1. CCA Support Schedule'!$C$21,IF(B139='[36]9.1. CCA Support Schedule'!$B$22,'[36]9.1. CCA Support Schedule'!$C$22,IF(B139='[36]9.1. CCA Support Schedule'!$B$23,'[36]9.1. CCA Support Schedule'!$C$23,IF(B139='[36]9.1. CCA Support Schedule'!$B$24,'[36]9.1. CCA Support Schedule'!$C$24,IF(B139='[36]9.1. CCA Support Schedule'!$B$25,'[36]9.1. CCA Support Schedule'!$C$25,IF(B139='[36]9.1. CCA Support Schedule'!$B$26,'[36]9.1. CCA Support Schedule'!$C$26,IF(B139='[36]9.1. CCA Support Schedule'!$B$27,'[36]9.1. CCA Support Schedule'!$C$27,IF(B139='[36]9.1. CCA Support Schedule'!$B$28,'[36]9.1. CCA Support Schedule'!$C$28,IF(B139='[36]9.1. CCA Support Schedule'!$B$29,'[36]9.1. CCA Support Schedule'!$C$29,"")))))))))))))))))))</f>
        <v>0</v>
      </c>
      <c r="D139" s="59">
        <f t="shared" si="30"/>
        <v>0</v>
      </c>
      <c r="E139" s="54"/>
      <c r="F139" s="61"/>
      <c r="G139" s="61"/>
      <c r="H139" s="61"/>
      <c r="I139" s="62">
        <f t="shared" si="34"/>
        <v>0</v>
      </c>
      <c r="J139" s="62">
        <f t="shared" si="35"/>
        <v>0</v>
      </c>
      <c r="K139" s="62">
        <f t="shared" si="36"/>
        <v>0</v>
      </c>
      <c r="L139" s="62">
        <f t="shared" si="37"/>
        <v>0</v>
      </c>
      <c r="M139" s="62">
        <f t="shared" si="31"/>
        <v>0</v>
      </c>
      <c r="N139" s="63">
        <f xml:space="preserve"> (IF(M139&lt;0,M139,IF(B139='9.1. CCA Support Schedule'!$B$19,"Calculate Manually",IF(B139='9.1. CCA Support Schedule'!$B$18,"Calculate Manually",IFERROR(IF(C139="","",M139*C139),"")))))</f>
        <v>0</v>
      </c>
      <c r="O139" s="61"/>
      <c r="P139" s="62">
        <f t="shared" si="38"/>
        <v>0</v>
      </c>
    </row>
    <row r="140" spans="1:16" x14ac:dyDescent="0.3">
      <c r="A140" s="59">
        <f t="shared" si="33"/>
        <v>0</v>
      </c>
      <c r="B140" s="59">
        <f t="shared" si="33"/>
        <v>0</v>
      </c>
      <c r="C140" s="60">
        <f>IF(B140="","",IF($B140='[36]9.1. CCA Support Schedule'!$B$12,'[36]9.1. CCA Support Schedule'!$C$12,IF(B140='[36]9.1. CCA Support Schedule'!$B$13,'[36]9.1. CCA Support Schedule'!$C$13,IF(B140='[36]9.1. CCA Support Schedule'!$B$14,'[36]9.1. CCA Support Schedule'!$C$14,IF(B140='[36]9.1. CCA Support Schedule'!$B$15,'[36]9.1. CCA Support Schedule'!$C$15,IF(B140='[36]9.1. CCA Support Schedule'!$B$16,'[36]9.1. CCA Support Schedule'!$C$16,IF(B140='[36]9.1. CCA Support Schedule'!$B$17,'[36]9.1. CCA Support Schedule'!$C$17,IF(B140='[36]9.1. CCA Support Schedule'!$B$18,'[36]9.1. CCA Support Schedule'!$C$18,IF(B140='[36]9.1. CCA Support Schedule'!$B$19,'[36]9.1. CCA Support Schedule'!$C$19,IF(B140='[36]9.1. CCA Support Schedule'!$B$20,'[36]9.1. CCA Support Schedule'!$C$20,IF(B140='[36]9.1. CCA Support Schedule'!$B$21,'[36]9.1. CCA Support Schedule'!$C$21,IF(B140='[36]9.1. CCA Support Schedule'!$B$22,'[36]9.1. CCA Support Schedule'!$C$22,IF(B140='[36]9.1. CCA Support Schedule'!$B$23,'[36]9.1. CCA Support Schedule'!$C$23,IF(B140='[36]9.1. CCA Support Schedule'!$B$24,'[36]9.1. CCA Support Schedule'!$C$24,IF(B140='[36]9.1. CCA Support Schedule'!$B$25,'[36]9.1. CCA Support Schedule'!$C$25,IF(B140='[36]9.1. CCA Support Schedule'!$B$26,'[36]9.1. CCA Support Schedule'!$C$26,IF(B140='[36]9.1. CCA Support Schedule'!$B$27,'[36]9.1. CCA Support Schedule'!$C$27,IF(B140='[36]9.1. CCA Support Schedule'!$B$28,'[36]9.1. CCA Support Schedule'!$C$28,IF(B140='[36]9.1. CCA Support Schedule'!$B$29,'[36]9.1. CCA Support Schedule'!$C$29,"")))))))))))))))))))</f>
        <v>0</v>
      </c>
      <c r="D140" s="59">
        <f t="shared" si="30"/>
        <v>0</v>
      </c>
      <c r="E140" s="54"/>
      <c r="F140" s="61"/>
      <c r="G140" s="61"/>
      <c r="H140" s="61"/>
      <c r="I140" s="62">
        <f t="shared" si="34"/>
        <v>0</v>
      </c>
      <c r="J140" s="62">
        <f t="shared" si="35"/>
        <v>0</v>
      </c>
      <c r="K140" s="62">
        <f t="shared" si="36"/>
        <v>0</v>
      </c>
      <c r="L140" s="62">
        <f t="shared" si="37"/>
        <v>0</v>
      </c>
      <c r="M140" s="62">
        <f t="shared" si="31"/>
        <v>0</v>
      </c>
      <c r="N140" s="63">
        <f xml:space="preserve"> (IF(M140&lt;0,M140,IF(B140='9.1. CCA Support Schedule'!$B$19,"Calculate Manually",IF(B140='9.1. CCA Support Schedule'!$B$18,"Calculate Manually",IFERROR(IF(C140="","",M140*C140),"")))))</f>
        <v>0</v>
      </c>
      <c r="O140" s="61"/>
      <c r="P140" s="62">
        <f t="shared" si="38"/>
        <v>0</v>
      </c>
    </row>
    <row r="141" spans="1:16" x14ac:dyDescent="0.3">
      <c r="A141" s="59">
        <f t="shared" si="33"/>
        <v>0</v>
      </c>
      <c r="B141" s="59">
        <f t="shared" si="33"/>
        <v>0</v>
      </c>
      <c r="C141" s="60">
        <f>IF(B141="","",IF($B141='[36]9.1. CCA Support Schedule'!$B$12,'[36]9.1. CCA Support Schedule'!$C$12,IF(B141='[36]9.1. CCA Support Schedule'!$B$13,'[36]9.1. CCA Support Schedule'!$C$13,IF(B141='[36]9.1. CCA Support Schedule'!$B$14,'[36]9.1. CCA Support Schedule'!$C$14,IF(B141='[36]9.1. CCA Support Schedule'!$B$15,'[36]9.1. CCA Support Schedule'!$C$15,IF(B141='[36]9.1. CCA Support Schedule'!$B$16,'[36]9.1. CCA Support Schedule'!$C$16,IF(B141='[36]9.1. CCA Support Schedule'!$B$17,'[36]9.1. CCA Support Schedule'!$C$17,IF(B141='[36]9.1. CCA Support Schedule'!$B$18,'[36]9.1. CCA Support Schedule'!$C$18,IF(B141='[36]9.1. CCA Support Schedule'!$B$19,'[36]9.1. CCA Support Schedule'!$C$19,IF(B141='[36]9.1. CCA Support Schedule'!$B$20,'[36]9.1. CCA Support Schedule'!$C$20,IF(B141='[36]9.1. CCA Support Schedule'!$B$21,'[36]9.1. CCA Support Schedule'!$C$21,IF(B141='[36]9.1. CCA Support Schedule'!$B$22,'[36]9.1. CCA Support Schedule'!$C$22,IF(B141='[36]9.1. CCA Support Schedule'!$B$23,'[36]9.1. CCA Support Schedule'!$C$23,IF(B141='[36]9.1. CCA Support Schedule'!$B$24,'[36]9.1. CCA Support Schedule'!$C$24,IF(B141='[36]9.1. CCA Support Schedule'!$B$25,'[36]9.1. CCA Support Schedule'!$C$25,IF(B141='[36]9.1. CCA Support Schedule'!$B$26,'[36]9.1. CCA Support Schedule'!$C$26,IF(B141='[36]9.1. CCA Support Schedule'!$B$27,'[36]9.1. CCA Support Schedule'!$C$27,IF(B141='[36]9.1. CCA Support Schedule'!$B$28,'[36]9.1. CCA Support Schedule'!$C$28,IF(B141='[36]9.1. CCA Support Schedule'!$B$29,'[36]9.1. CCA Support Schedule'!$C$29,"")))))))))))))))))))</f>
        <v>0</v>
      </c>
      <c r="D141" s="59">
        <f t="shared" si="30"/>
        <v>0</v>
      </c>
      <c r="E141" s="54"/>
      <c r="F141" s="61"/>
      <c r="G141" s="61"/>
      <c r="H141" s="61"/>
      <c r="I141" s="62">
        <f t="shared" si="34"/>
        <v>0</v>
      </c>
      <c r="J141" s="62">
        <f t="shared" si="35"/>
        <v>0</v>
      </c>
      <c r="K141" s="62">
        <f t="shared" si="36"/>
        <v>0</v>
      </c>
      <c r="L141" s="62">
        <f t="shared" si="37"/>
        <v>0</v>
      </c>
      <c r="M141" s="62">
        <f t="shared" si="31"/>
        <v>0</v>
      </c>
      <c r="N141" s="63">
        <f xml:space="preserve"> (IF(M141&lt;0,M141,IF(B141='9.1. CCA Support Schedule'!$B$19,"Calculate Manually",IF(B141='9.1. CCA Support Schedule'!$B$18,"Calculate Manually",IFERROR(IF(C141="","",M141*C141),"")))))</f>
        <v>0</v>
      </c>
      <c r="O141" s="61"/>
      <c r="P141" s="62">
        <f t="shared" si="38"/>
        <v>0</v>
      </c>
    </row>
    <row r="142" spans="1:16" x14ac:dyDescent="0.3">
      <c r="A142" s="59">
        <f t="shared" ref="A142:B144" si="39">A111</f>
        <v>0</v>
      </c>
      <c r="B142" s="59">
        <f t="shared" si="39"/>
        <v>0</v>
      </c>
      <c r="C142" s="60">
        <f>IF(B142="","",IF($B142='[36]9.1. CCA Support Schedule'!$B$12,'[36]9.1. CCA Support Schedule'!$C$12,IF(B142='[36]9.1. CCA Support Schedule'!$B$13,'[36]9.1. CCA Support Schedule'!$C$13,IF(B142='[36]9.1. CCA Support Schedule'!$B$14,'[36]9.1. CCA Support Schedule'!$C$14,IF(B142='[36]9.1. CCA Support Schedule'!$B$15,'[36]9.1. CCA Support Schedule'!$C$15,IF(B142='[36]9.1. CCA Support Schedule'!$B$16,'[36]9.1. CCA Support Schedule'!$C$16,IF(B142='[36]9.1. CCA Support Schedule'!$B$17,'[36]9.1. CCA Support Schedule'!$C$17,IF(B142='[36]9.1. CCA Support Schedule'!$B$18,'[36]9.1. CCA Support Schedule'!$C$18,IF(B142='[36]9.1. CCA Support Schedule'!$B$19,'[36]9.1. CCA Support Schedule'!$C$19,IF(B142='[36]9.1. CCA Support Schedule'!$B$20,'[36]9.1. CCA Support Schedule'!$C$20,IF(B142='[36]9.1. CCA Support Schedule'!$B$21,'[36]9.1. CCA Support Schedule'!$C$21,IF(B142='[36]9.1. CCA Support Schedule'!$B$22,'[36]9.1. CCA Support Schedule'!$C$22,IF(B142='[36]9.1. CCA Support Schedule'!$B$23,'[36]9.1. CCA Support Schedule'!$C$23,IF(B142='[36]9.1. CCA Support Schedule'!$B$24,'[36]9.1. CCA Support Schedule'!$C$24,IF(B142='[36]9.1. CCA Support Schedule'!$B$25,'[36]9.1. CCA Support Schedule'!$C$25,IF(B142='[36]9.1. CCA Support Schedule'!$B$26,'[36]9.1. CCA Support Schedule'!$C$26,IF(B142='[36]9.1. CCA Support Schedule'!$B$27,'[36]9.1. CCA Support Schedule'!$C$27,IF(B142='[36]9.1. CCA Support Schedule'!$B$28,'[36]9.1. CCA Support Schedule'!$C$28,IF(B142='[36]9.1. CCA Support Schedule'!$B$29,'[36]9.1. CCA Support Schedule'!$C$29,"")))))))))))))))))))</f>
        <v>0</v>
      </c>
      <c r="D142" s="59">
        <f t="shared" si="30"/>
        <v>0</v>
      </c>
      <c r="E142" s="54"/>
      <c r="F142" s="61"/>
      <c r="G142" s="61"/>
      <c r="H142" s="61"/>
      <c r="I142" s="62">
        <f t="shared" si="34"/>
        <v>0</v>
      </c>
      <c r="J142" s="62">
        <f t="shared" si="35"/>
        <v>0</v>
      </c>
      <c r="K142" s="62">
        <f t="shared" si="36"/>
        <v>0</v>
      </c>
      <c r="L142" s="62">
        <f t="shared" si="37"/>
        <v>0</v>
      </c>
      <c r="M142" s="62">
        <f t="shared" si="31"/>
        <v>0</v>
      </c>
      <c r="N142" s="63">
        <f xml:space="preserve"> (IF(M142&lt;0,M142,IF(B142='9.1. CCA Support Schedule'!$B$19,"Calculate Manually",IF(B142='9.1. CCA Support Schedule'!$B$18,"Calculate Manually",IFERROR(IF(C142="","",M142*C142),"")))))</f>
        <v>0</v>
      </c>
      <c r="O142" s="61"/>
      <c r="P142" s="62">
        <f t="shared" si="38"/>
        <v>0</v>
      </c>
    </row>
    <row r="143" spans="1:16" x14ac:dyDescent="0.3">
      <c r="A143" s="59">
        <f t="shared" si="39"/>
        <v>0</v>
      </c>
      <c r="B143" s="59">
        <f t="shared" si="39"/>
        <v>0</v>
      </c>
      <c r="C143" s="60">
        <f>IF(B143="","",IF($B143='[36]9.1. CCA Support Schedule'!$B$12,'[36]9.1. CCA Support Schedule'!$C$12,IF(B143='[36]9.1. CCA Support Schedule'!$B$13,'[36]9.1. CCA Support Schedule'!$C$13,IF(B143='[36]9.1. CCA Support Schedule'!$B$14,'[36]9.1. CCA Support Schedule'!$C$14,IF(B143='[36]9.1. CCA Support Schedule'!$B$15,'[36]9.1. CCA Support Schedule'!$C$15,IF(B143='[36]9.1. CCA Support Schedule'!$B$16,'[36]9.1. CCA Support Schedule'!$C$16,IF(B143='[36]9.1. CCA Support Schedule'!$B$17,'[36]9.1. CCA Support Schedule'!$C$17,IF(B143='[36]9.1. CCA Support Schedule'!$B$18,'[36]9.1. CCA Support Schedule'!$C$18,IF(B143='[36]9.1. CCA Support Schedule'!$B$19,'[36]9.1. CCA Support Schedule'!$C$19,IF(B143='[36]9.1. CCA Support Schedule'!$B$20,'[36]9.1. CCA Support Schedule'!$C$20,IF(B143='[36]9.1. CCA Support Schedule'!$B$21,'[36]9.1. CCA Support Schedule'!$C$21,IF(B143='[36]9.1. CCA Support Schedule'!$B$22,'[36]9.1. CCA Support Schedule'!$C$22,IF(B143='[36]9.1. CCA Support Schedule'!$B$23,'[36]9.1. CCA Support Schedule'!$C$23,IF(B143='[36]9.1. CCA Support Schedule'!$B$24,'[36]9.1. CCA Support Schedule'!$C$24,IF(B143='[36]9.1. CCA Support Schedule'!$B$25,'[36]9.1. CCA Support Schedule'!$C$25,IF(B143='[36]9.1. CCA Support Schedule'!$B$26,'[36]9.1. CCA Support Schedule'!$C$26,IF(B143='[36]9.1. CCA Support Schedule'!$B$27,'[36]9.1. CCA Support Schedule'!$C$27,IF(B143='[36]9.1. CCA Support Schedule'!$B$28,'[36]9.1. CCA Support Schedule'!$C$28,IF(B143='[36]9.1. CCA Support Schedule'!$B$29,'[36]9.1. CCA Support Schedule'!$C$29,"")))))))))))))))))))</f>
        <v>0</v>
      </c>
      <c r="D143" s="59">
        <f t="shared" si="30"/>
        <v>0</v>
      </c>
      <c r="E143" s="54"/>
      <c r="F143" s="61"/>
      <c r="G143" s="61"/>
      <c r="H143" s="61"/>
      <c r="I143" s="62">
        <f t="shared" si="34"/>
        <v>0</v>
      </c>
      <c r="J143" s="62">
        <f t="shared" si="35"/>
        <v>0</v>
      </c>
      <c r="K143" s="62">
        <f t="shared" si="36"/>
        <v>0</v>
      </c>
      <c r="L143" s="62">
        <f t="shared" si="37"/>
        <v>0</v>
      </c>
      <c r="M143" s="62">
        <f t="shared" si="31"/>
        <v>0</v>
      </c>
      <c r="N143" s="63">
        <f xml:space="preserve"> (IF(M143&lt;0,M143,IF(B143='9.1. CCA Support Schedule'!$B$19,"Calculate Manually",IF(B143='9.1. CCA Support Schedule'!$B$18,"Calculate Manually",IFERROR(IF(C143="","",M143*C143),"")))))</f>
        <v>0</v>
      </c>
      <c r="O143" s="61"/>
      <c r="P143" s="62">
        <f t="shared" si="38"/>
        <v>0</v>
      </c>
    </row>
    <row r="144" spans="1:16" x14ac:dyDescent="0.3">
      <c r="A144" s="59">
        <f t="shared" si="39"/>
        <v>0</v>
      </c>
      <c r="B144" s="59">
        <f t="shared" si="39"/>
        <v>0</v>
      </c>
      <c r="C144" s="60">
        <f>IF(B144="","",IF($B144='[36]9.1. CCA Support Schedule'!$B$12,'[36]9.1. CCA Support Schedule'!$C$12,IF(B144='[36]9.1. CCA Support Schedule'!$B$13,'[36]9.1. CCA Support Schedule'!$C$13,IF(B144='[36]9.1. CCA Support Schedule'!$B$14,'[36]9.1. CCA Support Schedule'!$C$14,IF(B144='[36]9.1. CCA Support Schedule'!$B$15,'[36]9.1. CCA Support Schedule'!$C$15,IF(B144='[36]9.1. CCA Support Schedule'!$B$16,'[36]9.1. CCA Support Schedule'!$C$16,IF(B144='[36]9.1. CCA Support Schedule'!$B$17,'[36]9.1. CCA Support Schedule'!$C$17,IF(B144='[36]9.1. CCA Support Schedule'!$B$18,'[36]9.1. CCA Support Schedule'!$C$18,IF(B144='[36]9.1. CCA Support Schedule'!$B$19,'[36]9.1. CCA Support Schedule'!$C$19,IF(B144='[36]9.1. CCA Support Schedule'!$B$20,'[36]9.1. CCA Support Schedule'!$C$20,IF(B144='[36]9.1. CCA Support Schedule'!$B$21,'[36]9.1. CCA Support Schedule'!$C$21,IF(B144='[36]9.1. CCA Support Schedule'!$B$22,'[36]9.1. CCA Support Schedule'!$C$22,IF(B144='[36]9.1. CCA Support Schedule'!$B$23,'[36]9.1. CCA Support Schedule'!$C$23,IF(B144='[36]9.1. CCA Support Schedule'!$B$24,'[36]9.1. CCA Support Schedule'!$C$24,IF(B144='[36]9.1. CCA Support Schedule'!$B$25,'[36]9.1. CCA Support Schedule'!$C$25,IF(B144='[36]9.1. CCA Support Schedule'!$B$26,'[36]9.1. CCA Support Schedule'!$C$26,IF(B144='[36]9.1. CCA Support Schedule'!$B$27,'[36]9.1. CCA Support Schedule'!$C$27,IF(B144='[36]9.1. CCA Support Schedule'!$B$28,'[36]9.1. CCA Support Schedule'!$C$28,IF(B144='[36]9.1. CCA Support Schedule'!$B$29,'[36]9.1. CCA Support Schedule'!$C$29,"")))))))))))))))))))</f>
        <v>0</v>
      </c>
      <c r="D144" s="59">
        <f t="shared" si="30"/>
        <v>0</v>
      </c>
      <c r="E144" s="54"/>
      <c r="F144" s="61"/>
      <c r="G144" s="61"/>
      <c r="H144" s="61"/>
      <c r="I144" s="62">
        <f t="shared" si="34"/>
        <v>0</v>
      </c>
      <c r="J144" s="62">
        <f t="shared" si="35"/>
        <v>0</v>
      </c>
      <c r="K144" s="62">
        <f t="shared" si="36"/>
        <v>0</v>
      </c>
      <c r="L144" s="62">
        <f t="shared" si="37"/>
        <v>0</v>
      </c>
      <c r="M144" s="62">
        <f t="shared" si="31"/>
        <v>0</v>
      </c>
      <c r="N144" s="63">
        <f xml:space="preserve"> (IF(M144&lt;0,M144,IF(B144='9.1. CCA Support Schedule'!$B$19,"Calculate Manually",IF(B144='9.1. CCA Support Schedule'!$B$18,"Calculate Manually",IFERROR(IF(C144="","",M144*C144),"")))))</f>
        <v>0</v>
      </c>
      <c r="O144" s="61"/>
      <c r="P144" s="62">
        <f t="shared" si="38"/>
        <v>0</v>
      </c>
    </row>
    <row r="145" spans="1:16" x14ac:dyDescent="0.3">
      <c r="A145" s="69"/>
      <c r="B145" s="69"/>
      <c r="C145" s="70"/>
      <c r="D145" s="55"/>
      <c r="E145" s="54"/>
      <c r="F145" s="54"/>
      <c r="G145" s="54"/>
      <c r="H145" s="54"/>
      <c r="I145" s="55"/>
      <c r="J145" s="55"/>
      <c r="K145" s="55"/>
      <c r="L145" s="55"/>
      <c r="M145" s="55"/>
      <c r="N145" s="56"/>
      <c r="O145" s="54"/>
      <c r="P145" s="55"/>
    </row>
    <row r="146" spans="1:16" ht="15" thickBot="1" x14ac:dyDescent="0.35">
      <c r="A146" s="64"/>
      <c r="B146" s="64"/>
      <c r="C146" s="65" t="s">
        <v>34</v>
      </c>
      <c r="D146" s="66">
        <f>SUM(D124:D145)</f>
        <v>23018207.819199499</v>
      </c>
      <c r="E146" s="54"/>
      <c r="F146" s="67">
        <f>SUM(F124:F145)</f>
        <v>8235361</v>
      </c>
      <c r="G146" s="67">
        <f>SUM(G124:G145)</f>
        <v>8235361</v>
      </c>
      <c r="H146" s="67">
        <f>SUM(H124:H145)</f>
        <v>0</v>
      </c>
      <c r="I146" s="66">
        <f>SUM(I124:I145)</f>
        <v>0</v>
      </c>
      <c r="J146" s="66">
        <f t="shared" ref="J146:L146" si="40">SUM(J124:J145)</f>
        <v>8235361</v>
      </c>
      <c r="K146" s="66">
        <f t="shared" si="40"/>
        <v>4082768.5</v>
      </c>
      <c r="L146" s="66">
        <f t="shared" si="40"/>
        <v>0</v>
      </c>
      <c r="M146" s="66">
        <f>SUM(M124:M145)</f>
        <v>33473393.319199499</v>
      </c>
      <c r="N146" s="66">
        <f>SUM(N124:N145)</f>
        <v>2414989.7895032051</v>
      </c>
      <c r="O146" s="67">
        <f>SUM(O124:O145)</f>
        <v>2508136.9895032053</v>
      </c>
      <c r="P146" s="66">
        <f>SUM(P124:P145)</f>
        <v>28745431.829696298</v>
      </c>
    </row>
    <row r="147" spans="1:16" ht="15" thickTop="1" x14ac:dyDescent="0.3"/>
    <row r="148" spans="1:16" ht="15" thickBot="1" x14ac:dyDescent="0.35"/>
    <row r="149" spans="1:16" ht="15" thickBot="1" x14ac:dyDescent="0.35">
      <c r="A149" s="114" t="s">
        <v>3</v>
      </c>
      <c r="B149" s="115"/>
      <c r="C149" s="41" t="s">
        <v>39</v>
      </c>
      <c r="D149" s="43" t="s">
        <v>36</v>
      </c>
      <c r="E149" s="37"/>
      <c r="F149" s="38"/>
      <c r="G149" s="38"/>
      <c r="H149" s="38"/>
      <c r="I149" s="38"/>
      <c r="J149" s="38"/>
      <c r="K149" s="38"/>
      <c r="L149" s="38"/>
      <c r="M149" s="38"/>
      <c r="N149" s="39"/>
      <c r="O149" s="38"/>
      <c r="P149" s="38"/>
    </row>
    <row r="150" spans="1:16" ht="15" thickBot="1" x14ac:dyDescent="0.35">
      <c r="A150" s="34"/>
      <c r="B150" s="35"/>
      <c r="C150" s="35"/>
      <c r="D150" s="11"/>
      <c r="E150" s="37"/>
      <c r="F150" s="38"/>
      <c r="G150" s="38"/>
      <c r="H150" s="38"/>
      <c r="I150" s="38"/>
      <c r="J150" s="38"/>
      <c r="K150" s="38"/>
      <c r="L150" s="38"/>
      <c r="M150" s="38"/>
      <c r="N150" s="39"/>
      <c r="O150" s="38"/>
      <c r="P150" s="38"/>
    </row>
    <row r="151" spans="1:16" ht="15" thickBot="1" x14ac:dyDescent="0.35">
      <c r="A151" s="114" t="s">
        <v>5</v>
      </c>
      <c r="B151" s="115"/>
      <c r="C151" s="42" t="s">
        <v>6</v>
      </c>
      <c r="D151" s="36"/>
      <c r="E151" s="37"/>
      <c r="F151" s="38"/>
      <c r="G151" s="38"/>
      <c r="H151" s="38"/>
      <c r="I151" s="38"/>
      <c r="J151" s="38"/>
      <c r="K151" s="38"/>
      <c r="L151" s="38"/>
      <c r="M151" s="38"/>
      <c r="N151" s="39"/>
      <c r="O151" s="38"/>
      <c r="P151" s="38"/>
    </row>
    <row r="152" spans="1:16" ht="15" thickBot="1" x14ac:dyDescent="0.35">
      <c r="A152" s="112" t="s">
        <v>8</v>
      </c>
      <c r="B152" s="113"/>
      <c r="C152" s="44">
        <v>1.5</v>
      </c>
      <c r="D152" s="36"/>
      <c r="E152" s="37"/>
      <c r="F152" s="38"/>
      <c r="G152" s="38"/>
      <c r="H152" s="38"/>
      <c r="I152" s="38"/>
      <c r="J152" s="38"/>
      <c r="K152" s="38"/>
      <c r="L152" s="38"/>
      <c r="M152" s="38"/>
      <c r="N152" s="39"/>
      <c r="O152" s="38"/>
      <c r="P152" s="38"/>
    </row>
    <row r="153" spans="1:16" x14ac:dyDescent="0.3">
      <c r="A153" s="34"/>
      <c r="B153" s="35"/>
      <c r="C153" s="35"/>
      <c r="D153" s="36"/>
      <c r="E153" s="37"/>
      <c r="F153" s="38"/>
      <c r="G153" s="38"/>
      <c r="H153" s="38"/>
      <c r="I153" s="38"/>
      <c r="J153" s="45"/>
      <c r="K153" s="46"/>
      <c r="L153" s="38"/>
      <c r="M153" s="38"/>
      <c r="N153" s="39"/>
      <c r="O153" s="38"/>
      <c r="P153" s="38"/>
    </row>
    <row r="154" spans="1:16" ht="66.599999999999994" thickBot="1" x14ac:dyDescent="0.35">
      <c r="A154" s="47" t="s">
        <v>9</v>
      </c>
      <c r="B154" s="47" t="s">
        <v>10</v>
      </c>
      <c r="C154" s="47" t="s">
        <v>11</v>
      </c>
      <c r="D154" s="47" t="s">
        <v>12</v>
      </c>
      <c r="E154" s="48"/>
      <c r="F154" s="48" t="s">
        <v>13</v>
      </c>
      <c r="G154" s="48" t="s">
        <v>14</v>
      </c>
      <c r="H154" s="48" t="s">
        <v>15</v>
      </c>
      <c r="I154" s="49" t="s">
        <v>16</v>
      </c>
      <c r="J154" s="49" t="s">
        <v>17</v>
      </c>
      <c r="K154" s="49" t="s">
        <v>18</v>
      </c>
      <c r="L154" s="49" t="s">
        <v>19</v>
      </c>
      <c r="M154" s="49" t="s">
        <v>20</v>
      </c>
      <c r="N154" s="49" t="s">
        <v>21</v>
      </c>
      <c r="O154" s="48" t="s">
        <v>22</v>
      </c>
      <c r="P154" s="49" t="s">
        <v>23</v>
      </c>
    </row>
    <row r="155" spans="1:16" x14ac:dyDescent="0.3">
      <c r="A155" s="52"/>
      <c r="B155" s="52"/>
      <c r="C155" s="52"/>
      <c r="D155" s="53"/>
      <c r="E155" s="54"/>
      <c r="F155" s="54"/>
      <c r="G155" s="54"/>
      <c r="H155" s="54"/>
      <c r="I155" s="55"/>
      <c r="J155" s="55"/>
      <c r="K155" s="55"/>
      <c r="L155" s="55"/>
      <c r="M155" s="55"/>
      <c r="N155" s="56"/>
      <c r="O155" s="54"/>
      <c r="P155" s="55"/>
    </row>
    <row r="156" spans="1:16" x14ac:dyDescent="0.3">
      <c r="A156" s="59">
        <f>A125</f>
        <v>0</v>
      </c>
      <c r="B156" s="59" t="str">
        <f>B125</f>
        <v>Class 1</v>
      </c>
      <c r="C156" s="60">
        <f>IF(B156="","",IF($B156='[36]9.1. CCA Support Schedule'!$B$12,'[36]9.1. CCA Support Schedule'!$C$12,IF(B156='[36]9.1. CCA Support Schedule'!$B$13,'[36]9.1. CCA Support Schedule'!$C$13,IF(B156='[36]9.1. CCA Support Schedule'!$B$14,'[36]9.1. CCA Support Schedule'!$C$14,IF(B156='[36]9.1. CCA Support Schedule'!$B$15,'[36]9.1. CCA Support Schedule'!$C$15,IF(B156='[36]9.1. CCA Support Schedule'!$B$16,'[36]9.1. CCA Support Schedule'!$C$16,IF(B156='[36]9.1. CCA Support Schedule'!$B$17,'[36]9.1. CCA Support Schedule'!$C$17,IF(B156='[36]9.1. CCA Support Schedule'!$B$18,'[36]9.1. CCA Support Schedule'!$C$18,IF(B156='[36]9.1. CCA Support Schedule'!$B$19,'[36]9.1. CCA Support Schedule'!$C$19,IF(B156='[36]9.1. CCA Support Schedule'!$B$20,'[36]9.1. CCA Support Schedule'!$C$20,IF(B156='[36]9.1. CCA Support Schedule'!$B$21,'[36]9.1. CCA Support Schedule'!$C$21,IF(B156='[36]9.1. CCA Support Schedule'!$B$22,'[36]9.1. CCA Support Schedule'!$C$22,IF(B156='[36]9.1. CCA Support Schedule'!$B$23,'[36]9.1. CCA Support Schedule'!$C$23,IF(B156='[36]9.1. CCA Support Schedule'!$B$24,'[36]9.1. CCA Support Schedule'!$C$24,IF(B156='[36]9.1. CCA Support Schedule'!$B$25,'[36]9.1. CCA Support Schedule'!$C$25,IF(B156='[36]9.1. CCA Support Schedule'!$B$26,'[36]9.1. CCA Support Schedule'!$C$26,IF(B156='[36]9.1. CCA Support Schedule'!$B$27,'[36]9.1. CCA Support Schedule'!$C$27,IF(B156='[36]9.1. CCA Support Schedule'!$B$28,'[36]9.1. CCA Support Schedule'!$C$28,IF(B156='[36]9.1. CCA Support Schedule'!$B$29,'[36]9.1. CCA Support Schedule'!$C$29,"")))))))))))))))))))</f>
        <v>0.04</v>
      </c>
      <c r="D156" s="59">
        <f t="shared" ref="D156:D175" si="41">P125</f>
        <v>0</v>
      </c>
      <c r="E156" s="54"/>
      <c r="F156" s="61"/>
      <c r="G156" s="61"/>
      <c r="H156" s="61">
        <f>'[36]REF.3 - CCA Continuity Schedule'!$O$7</f>
        <v>0</v>
      </c>
      <c r="I156" s="62">
        <f t="shared" ref="I156:I175" si="42">IF($C$27="No",0,IF((-H156+G156-F156)&lt;0,0,(-H156+G156-F156)))</f>
        <v>0</v>
      </c>
      <c r="J156" s="62">
        <f t="shared" ref="J156:J175" si="43">IF($C$27="No",0,IF((G156-I156)&lt;0,0,(G156-I156)))</f>
        <v>0</v>
      </c>
      <c r="K156" s="62">
        <f>IF(B156="Class 12",0,(IF($C$27="No",0,IF(((J156*$C$152)-J156)&lt;0,0,((J156*$C$152)-J156)))))</f>
        <v>0</v>
      </c>
      <c r="L156" s="62">
        <f>IF(((F156-G156+H156)*50%)&lt;0,0,(F156-G156+H156)*50%)</f>
        <v>0</v>
      </c>
      <c r="M156" s="62">
        <f t="shared" ref="M156:M175" si="44">IF(OR(B156="Class 13",B156="Class 14.1"),"Calculate Manually",IF(B156="Class 12",MIN((D156+F156+H156),(D156+F156+H156+K156-L156)),(D156+F156+H156+K156-L156)))</f>
        <v>0</v>
      </c>
      <c r="N156" s="63">
        <f xml:space="preserve"> (IF(M156&lt;0,M156,IF(B156='9.1. CCA Support Schedule'!$B$19,"Calculate Manually",IF(B156='9.1. CCA Support Schedule'!$B$18,"Calculate Manually",IFERROR(IF(C156="","",M156*C156),"")))))</f>
        <v>0</v>
      </c>
      <c r="O156" s="61">
        <f t="shared" ref="O156:O164" si="45">N156</f>
        <v>0</v>
      </c>
      <c r="P156" s="62">
        <f>IF((D156+F156+H156-O156)&lt;0,0,(D156+F156+H156-O156))</f>
        <v>0</v>
      </c>
    </row>
    <row r="157" spans="1:16" x14ac:dyDescent="0.3">
      <c r="A157" s="59">
        <f t="shared" ref="A157:B172" si="46">A126</f>
        <v>0</v>
      </c>
      <c r="B157" s="59" t="str">
        <f t="shared" si="46"/>
        <v>Class 1b</v>
      </c>
      <c r="C157" s="60">
        <f>IF(B157="","",IF($B157='[36]9.1. CCA Support Schedule'!$B$12,'[36]9.1. CCA Support Schedule'!$C$12,IF(B157='[36]9.1. CCA Support Schedule'!$B$13,'[36]9.1. CCA Support Schedule'!$C$13,IF(B157='[36]9.1. CCA Support Schedule'!$B$14,'[36]9.1. CCA Support Schedule'!$C$14,IF(B157='[36]9.1. CCA Support Schedule'!$B$15,'[36]9.1. CCA Support Schedule'!$C$15,IF(B157='[36]9.1. CCA Support Schedule'!$B$16,'[36]9.1. CCA Support Schedule'!$C$16,IF(B157='[36]9.1. CCA Support Schedule'!$B$17,'[36]9.1. CCA Support Schedule'!$C$17,IF(B157='[36]9.1. CCA Support Schedule'!$B$18,'[36]9.1. CCA Support Schedule'!$C$18,IF(B157='[36]9.1. CCA Support Schedule'!$B$19,'[36]9.1. CCA Support Schedule'!$C$19,IF(B157='[36]9.1. CCA Support Schedule'!$B$20,'[36]9.1. CCA Support Schedule'!$C$20,IF(B157='[36]9.1. CCA Support Schedule'!$B$21,'[36]9.1. CCA Support Schedule'!$C$21,IF(B157='[36]9.1. CCA Support Schedule'!$B$22,'[36]9.1. CCA Support Schedule'!$C$22,IF(B157='[36]9.1. CCA Support Schedule'!$B$23,'[36]9.1. CCA Support Schedule'!$C$23,IF(B157='[36]9.1. CCA Support Schedule'!$B$24,'[36]9.1. CCA Support Schedule'!$C$24,IF(B157='[36]9.1. CCA Support Schedule'!$B$25,'[36]9.1. CCA Support Schedule'!$C$25,IF(B157='[36]9.1. CCA Support Schedule'!$B$26,'[36]9.1. CCA Support Schedule'!$C$26,IF(B157='[36]9.1. CCA Support Schedule'!$B$27,'[36]9.1. CCA Support Schedule'!$C$27,IF(B157='[36]9.1. CCA Support Schedule'!$B$28,'[36]9.1. CCA Support Schedule'!$C$28,IF(B157='[36]9.1. CCA Support Schedule'!$B$29,'[36]9.1. CCA Support Schedule'!$C$29,"")))))))))))))))))))</f>
        <v>0.06</v>
      </c>
      <c r="D157" s="59">
        <f t="shared" si="41"/>
        <v>363620.01063135994</v>
      </c>
      <c r="E157" s="54"/>
      <c r="F157" s="61"/>
      <c r="G157" s="61"/>
      <c r="H157" s="61">
        <f>'[36]REF.3 - CCA Continuity Schedule'!$O$8</f>
        <v>0</v>
      </c>
      <c r="I157" s="62">
        <f t="shared" si="42"/>
        <v>0</v>
      </c>
      <c r="J157" s="62">
        <f t="shared" si="43"/>
        <v>0</v>
      </c>
      <c r="K157" s="62">
        <f t="shared" ref="K157:K175" si="47">IF(B157="Class 12",0,(IF($C$27="No",0,IF(((J157*$C$152)-J157)&lt;0,0,((J157*$C$152)-J157)))))</f>
        <v>0</v>
      </c>
      <c r="L157" s="62">
        <f t="shared" ref="L157:L175" si="48">IF(((F157-G157+H157)*50%)&lt;0,0,(F157-G157+H157)*50%)</f>
        <v>0</v>
      </c>
      <c r="M157" s="62">
        <f t="shared" si="44"/>
        <v>363620.01063135994</v>
      </c>
      <c r="N157" s="63">
        <f xml:space="preserve"> (IF(M157&lt;0,M157,IF(B157='9.1. CCA Support Schedule'!$B$19,"Calculate Manually",IF(B157='9.1. CCA Support Schedule'!$B$18,"Calculate Manually",IFERROR(IF(C157="","",M157*C157),"")))))</f>
        <v>21817.200637881597</v>
      </c>
      <c r="O157" s="61">
        <f t="shared" si="45"/>
        <v>21817.200637881597</v>
      </c>
      <c r="P157" s="62">
        <f t="shared" ref="P157:P175" si="49">IF((D157+F157+H157-O157)&lt;0,0,(D157+F157+H157-O157))</f>
        <v>341802.80999347835</v>
      </c>
    </row>
    <row r="158" spans="1:16" x14ac:dyDescent="0.3">
      <c r="A158" s="59">
        <f t="shared" si="46"/>
        <v>0</v>
      </c>
      <c r="B158" s="59" t="str">
        <f t="shared" si="46"/>
        <v>Class 8</v>
      </c>
      <c r="C158" s="60">
        <f>IF(B158="","",IF($B158='[36]9.1. CCA Support Schedule'!$B$12,'[36]9.1. CCA Support Schedule'!$C$12,IF(B158='[36]9.1. CCA Support Schedule'!$B$13,'[36]9.1. CCA Support Schedule'!$C$13,IF(B158='[36]9.1. CCA Support Schedule'!$B$14,'[36]9.1. CCA Support Schedule'!$C$14,IF(B158='[36]9.1. CCA Support Schedule'!$B$15,'[36]9.1. CCA Support Schedule'!$C$15,IF(B158='[36]9.1. CCA Support Schedule'!$B$16,'[36]9.1. CCA Support Schedule'!$C$16,IF(B158='[36]9.1. CCA Support Schedule'!$B$17,'[36]9.1. CCA Support Schedule'!$C$17,IF(B158='[36]9.1. CCA Support Schedule'!$B$18,'[36]9.1. CCA Support Schedule'!$C$18,IF(B158='[36]9.1. CCA Support Schedule'!$B$19,'[36]9.1. CCA Support Schedule'!$C$19,IF(B158='[36]9.1. CCA Support Schedule'!$B$20,'[36]9.1. CCA Support Schedule'!$C$20,IF(B158='[36]9.1. CCA Support Schedule'!$B$21,'[36]9.1. CCA Support Schedule'!$C$21,IF(B158='[36]9.1. CCA Support Schedule'!$B$22,'[36]9.1. CCA Support Schedule'!$C$22,IF(B158='[36]9.1. CCA Support Schedule'!$B$23,'[36]9.1. CCA Support Schedule'!$C$23,IF(B158='[36]9.1. CCA Support Schedule'!$B$24,'[36]9.1. CCA Support Schedule'!$C$24,IF(B158='[36]9.1. CCA Support Schedule'!$B$25,'[36]9.1. CCA Support Schedule'!$C$25,IF(B158='[36]9.1. CCA Support Schedule'!$B$26,'[36]9.1. CCA Support Schedule'!$C$26,IF(B158='[36]9.1. CCA Support Schedule'!$B$27,'[36]9.1. CCA Support Schedule'!$C$27,IF(B158='[36]9.1. CCA Support Schedule'!$B$28,'[36]9.1. CCA Support Schedule'!$C$28,IF(B158='[36]9.1. CCA Support Schedule'!$B$29,'[36]9.1. CCA Support Schedule'!$C$29,"")))))))))))))))))))</f>
        <v>0.2</v>
      </c>
      <c r="D158" s="59">
        <f t="shared" si="41"/>
        <v>1460533.9432000001</v>
      </c>
      <c r="E158" s="54"/>
      <c r="F158" s="61">
        <v>878180</v>
      </c>
      <c r="G158" s="61">
        <v>878180</v>
      </c>
      <c r="H158" s="61">
        <f>'[36]REF.3 - CCA Continuity Schedule'!$O$11</f>
        <v>0</v>
      </c>
      <c r="I158" s="62">
        <f t="shared" si="42"/>
        <v>0</v>
      </c>
      <c r="J158" s="62">
        <f t="shared" si="43"/>
        <v>878180</v>
      </c>
      <c r="K158" s="62">
        <f t="shared" si="47"/>
        <v>439090</v>
      </c>
      <c r="L158" s="62">
        <f t="shared" si="48"/>
        <v>0</v>
      </c>
      <c r="M158" s="62">
        <f t="shared" si="44"/>
        <v>2777803.9432000001</v>
      </c>
      <c r="N158" s="63">
        <f xml:space="preserve"> (IF(M158&lt;0,M158,IF(B158='9.1. CCA Support Schedule'!$B$19,"Calculate Manually",IF(B158='9.1. CCA Support Schedule'!$B$18,"Calculate Manually",IFERROR(IF(C158="","",M158*C158),"")))))</f>
        <v>555560.78864000004</v>
      </c>
      <c r="O158" s="61">
        <f t="shared" si="45"/>
        <v>555560.78864000004</v>
      </c>
      <c r="P158" s="62">
        <f t="shared" si="49"/>
        <v>1783153.1545600002</v>
      </c>
    </row>
    <row r="159" spans="1:16" x14ac:dyDescent="0.3">
      <c r="A159" s="59">
        <f t="shared" si="46"/>
        <v>0</v>
      </c>
      <c r="B159" s="59" t="str">
        <f t="shared" si="46"/>
        <v>Class 10</v>
      </c>
      <c r="C159" s="60">
        <f>IF(B159="","",IF($B159='[36]9.1. CCA Support Schedule'!$B$12,'[36]9.1. CCA Support Schedule'!$C$12,IF(B159='[36]9.1. CCA Support Schedule'!$B$13,'[36]9.1. CCA Support Schedule'!$C$13,IF(B159='[36]9.1. CCA Support Schedule'!$B$14,'[36]9.1. CCA Support Schedule'!$C$14,IF(B159='[36]9.1. CCA Support Schedule'!$B$15,'[36]9.1. CCA Support Schedule'!$C$15,IF(B159='[36]9.1. CCA Support Schedule'!$B$16,'[36]9.1. CCA Support Schedule'!$C$16,IF(B159='[36]9.1. CCA Support Schedule'!$B$17,'[36]9.1. CCA Support Schedule'!$C$17,IF(B159='[36]9.1. CCA Support Schedule'!$B$18,'[36]9.1. CCA Support Schedule'!$C$18,IF(B159='[36]9.1. CCA Support Schedule'!$B$19,'[36]9.1. CCA Support Schedule'!$C$19,IF(B159='[36]9.1. CCA Support Schedule'!$B$20,'[36]9.1. CCA Support Schedule'!$C$20,IF(B159='[36]9.1. CCA Support Schedule'!$B$21,'[36]9.1. CCA Support Schedule'!$C$21,IF(B159='[36]9.1. CCA Support Schedule'!$B$22,'[36]9.1. CCA Support Schedule'!$C$22,IF(B159='[36]9.1. CCA Support Schedule'!$B$23,'[36]9.1. CCA Support Schedule'!$C$23,IF(B159='[36]9.1. CCA Support Schedule'!$B$24,'[36]9.1. CCA Support Schedule'!$C$24,IF(B159='[36]9.1. CCA Support Schedule'!$B$25,'[36]9.1. CCA Support Schedule'!$C$25,IF(B159='[36]9.1. CCA Support Schedule'!$B$26,'[36]9.1. CCA Support Schedule'!$C$26,IF(B159='[36]9.1. CCA Support Schedule'!$B$27,'[36]9.1. CCA Support Schedule'!$C$27,IF(B159='[36]9.1. CCA Support Schedule'!$B$28,'[36]9.1. CCA Support Schedule'!$C$28,IF(B159='[36]9.1. CCA Support Schedule'!$B$29,'[36]9.1. CCA Support Schedule'!$C$29,"")))))))))))))))))))</f>
        <v>0.3</v>
      </c>
      <c r="D159" s="59">
        <f t="shared" si="41"/>
        <v>207892.72975000003</v>
      </c>
      <c r="E159" s="54"/>
      <c r="F159" s="61">
        <v>645000</v>
      </c>
      <c r="G159" s="61">
        <v>645000</v>
      </c>
      <c r="H159" s="61">
        <f>'[36]REF.3 - CCA Continuity Schedule'!$O$12</f>
        <v>0</v>
      </c>
      <c r="I159" s="62">
        <f t="shared" si="42"/>
        <v>0</v>
      </c>
      <c r="J159" s="62">
        <f t="shared" si="43"/>
        <v>645000</v>
      </c>
      <c r="K159" s="62">
        <f t="shared" si="47"/>
        <v>322500</v>
      </c>
      <c r="L159" s="62">
        <f t="shared" si="48"/>
        <v>0</v>
      </c>
      <c r="M159" s="62">
        <f t="shared" si="44"/>
        <v>1175392.7297499999</v>
      </c>
      <c r="N159" s="63">
        <f xml:space="preserve"> (IF(M159&lt;0,M159,IF(B159='9.1. CCA Support Schedule'!$B$19,"Calculate Manually",IF(B159='9.1. CCA Support Schedule'!$B$18,"Calculate Manually",IFERROR(IF(C159="","",M159*C159),"")))))</f>
        <v>352617.81892499997</v>
      </c>
      <c r="O159" s="61">
        <f t="shared" si="45"/>
        <v>352617.81892499997</v>
      </c>
      <c r="P159" s="62">
        <f t="shared" si="49"/>
        <v>500274.91082500009</v>
      </c>
    </row>
    <row r="160" spans="1:16" x14ac:dyDescent="0.3">
      <c r="A160" s="59">
        <f t="shared" si="46"/>
        <v>0</v>
      </c>
      <c r="B160" s="59" t="str">
        <f t="shared" si="46"/>
        <v>Class 12</v>
      </c>
      <c r="C160" s="60">
        <f>IF(B160="","",IF($B160='[36]9.1. CCA Support Schedule'!$B$12,'[36]9.1. CCA Support Schedule'!$C$12,IF(B160='[36]9.1. CCA Support Schedule'!$B$13,'[36]9.1. CCA Support Schedule'!$C$13,IF(B160='[36]9.1. CCA Support Schedule'!$B$14,'[36]9.1. CCA Support Schedule'!$C$14,IF(B160='[36]9.1. CCA Support Schedule'!$B$15,'[36]9.1. CCA Support Schedule'!$C$15,IF(B160='[36]9.1. CCA Support Schedule'!$B$16,'[36]9.1. CCA Support Schedule'!$C$16,IF(B160='[36]9.1. CCA Support Schedule'!$B$17,'[36]9.1. CCA Support Schedule'!$C$17,IF(B160='[36]9.1. CCA Support Schedule'!$B$18,'[36]9.1. CCA Support Schedule'!$C$18,IF(B160='[36]9.1. CCA Support Schedule'!$B$19,'[36]9.1. CCA Support Schedule'!$C$19,IF(B160='[36]9.1. CCA Support Schedule'!$B$20,'[36]9.1. CCA Support Schedule'!$C$20,IF(B160='[36]9.1. CCA Support Schedule'!$B$21,'[36]9.1. CCA Support Schedule'!$C$21,IF(B160='[36]9.1. CCA Support Schedule'!$B$22,'[36]9.1. CCA Support Schedule'!$C$22,IF(B160='[36]9.1. CCA Support Schedule'!$B$23,'[36]9.1. CCA Support Schedule'!$C$23,IF(B160='[36]9.1. CCA Support Schedule'!$B$24,'[36]9.1. CCA Support Schedule'!$C$24,IF(B160='[36]9.1. CCA Support Schedule'!$B$25,'[36]9.1. CCA Support Schedule'!$C$25,IF(B160='[36]9.1. CCA Support Schedule'!$B$26,'[36]9.1. CCA Support Schedule'!$C$26,IF(B160='[36]9.1. CCA Support Schedule'!$B$27,'[36]9.1. CCA Support Schedule'!$C$27,IF(B160='[36]9.1. CCA Support Schedule'!$B$28,'[36]9.1. CCA Support Schedule'!$C$28,IF(B160='[36]9.1. CCA Support Schedule'!$B$29,'[36]9.1. CCA Support Schedule'!$C$29,"")))))))))))))))))))</f>
        <v>1</v>
      </c>
      <c r="D160" s="59">
        <f t="shared" si="41"/>
        <v>0</v>
      </c>
      <c r="E160" s="54"/>
      <c r="F160" s="61">
        <v>80000</v>
      </c>
      <c r="G160" s="61">
        <v>80000</v>
      </c>
      <c r="H160" s="61">
        <f>'[36]REF.3 - CCA Continuity Schedule'!$O$14</f>
        <v>0</v>
      </c>
      <c r="I160" s="62">
        <f t="shared" si="42"/>
        <v>0</v>
      </c>
      <c r="J160" s="62">
        <f t="shared" si="43"/>
        <v>80000</v>
      </c>
      <c r="K160" s="62">
        <f t="shared" si="47"/>
        <v>0</v>
      </c>
      <c r="L160" s="62">
        <f t="shared" si="48"/>
        <v>0</v>
      </c>
      <c r="M160" s="62">
        <f t="shared" si="44"/>
        <v>80000</v>
      </c>
      <c r="N160" s="63">
        <f xml:space="preserve"> (IF(M160&lt;0,M160,IF(B160='9.1. CCA Support Schedule'!$B$19,"Calculate Manually",IF(B160='9.1. CCA Support Schedule'!$B$18,"Calculate Manually",IFERROR(IF(C160="","",M160*C160),"")))))</f>
        <v>80000</v>
      </c>
      <c r="O160" s="61">
        <f t="shared" si="45"/>
        <v>80000</v>
      </c>
      <c r="P160" s="62">
        <f t="shared" si="49"/>
        <v>0</v>
      </c>
    </row>
    <row r="161" spans="1:16" x14ac:dyDescent="0.3">
      <c r="A161" s="59">
        <f t="shared" si="46"/>
        <v>0</v>
      </c>
      <c r="B161" s="59" t="str">
        <f t="shared" si="46"/>
        <v>Class 45</v>
      </c>
      <c r="C161" s="60">
        <f>IF(B161="","",IF($B161='[36]9.1. CCA Support Schedule'!$B$12,'[36]9.1. CCA Support Schedule'!$C$12,IF(B161='[36]9.1. CCA Support Schedule'!$B$13,'[36]9.1. CCA Support Schedule'!$C$13,IF(B161='[36]9.1. CCA Support Schedule'!$B$14,'[36]9.1. CCA Support Schedule'!$C$14,IF(B161='[36]9.1. CCA Support Schedule'!$B$15,'[36]9.1. CCA Support Schedule'!$C$15,IF(B161='[36]9.1. CCA Support Schedule'!$B$16,'[36]9.1. CCA Support Schedule'!$C$16,IF(B161='[36]9.1. CCA Support Schedule'!$B$17,'[36]9.1. CCA Support Schedule'!$C$17,IF(B161='[36]9.1. CCA Support Schedule'!$B$18,'[36]9.1. CCA Support Schedule'!$C$18,IF(B161='[36]9.1. CCA Support Schedule'!$B$19,'[36]9.1. CCA Support Schedule'!$C$19,IF(B161='[36]9.1. CCA Support Schedule'!$B$20,'[36]9.1. CCA Support Schedule'!$C$20,IF(B161='[36]9.1. CCA Support Schedule'!$B$21,'[36]9.1. CCA Support Schedule'!$C$21,IF(B161='[36]9.1. CCA Support Schedule'!$B$22,'[36]9.1. CCA Support Schedule'!$C$22,IF(B161='[36]9.1. CCA Support Schedule'!$B$23,'[36]9.1. CCA Support Schedule'!$C$23,IF(B161='[36]9.1. CCA Support Schedule'!$B$24,'[36]9.1. CCA Support Schedule'!$C$24,IF(B161='[36]9.1. CCA Support Schedule'!$B$25,'[36]9.1. CCA Support Schedule'!$C$25,IF(B161='[36]9.1. CCA Support Schedule'!$B$26,'[36]9.1. CCA Support Schedule'!$C$26,IF(B161='[36]9.1. CCA Support Schedule'!$B$27,'[36]9.1. CCA Support Schedule'!$C$27,IF(B161='[36]9.1. CCA Support Schedule'!$B$28,'[36]9.1. CCA Support Schedule'!$C$28,IF(B161='[36]9.1. CCA Support Schedule'!$B$29,'[36]9.1. CCA Support Schedule'!$C$29,"")))))))))))))))))))</f>
        <v>0.45</v>
      </c>
      <c r="D161" s="59">
        <f t="shared" si="41"/>
        <v>0</v>
      </c>
      <c r="E161" s="54"/>
      <c r="F161" s="61"/>
      <c r="G161" s="61"/>
      <c r="H161" s="61">
        <f>'[36]REF.3 - CCA Continuity Schedule'!$O$20</f>
        <v>0</v>
      </c>
      <c r="I161" s="62">
        <f t="shared" si="42"/>
        <v>0</v>
      </c>
      <c r="J161" s="62">
        <f t="shared" si="43"/>
        <v>0</v>
      </c>
      <c r="K161" s="62">
        <f t="shared" si="47"/>
        <v>0</v>
      </c>
      <c r="L161" s="62">
        <f t="shared" si="48"/>
        <v>0</v>
      </c>
      <c r="M161" s="62">
        <f t="shared" si="44"/>
        <v>0</v>
      </c>
      <c r="N161" s="63">
        <f xml:space="preserve"> (IF(M161&lt;0,M161,IF(B161='9.1. CCA Support Schedule'!$B$19,"Calculate Manually",IF(B161='9.1. CCA Support Schedule'!$B$18,"Calculate Manually",IFERROR(IF(C161="","",M161*C161),"")))))</f>
        <v>0</v>
      </c>
      <c r="O161" s="61">
        <f t="shared" si="45"/>
        <v>0</v>
      </c>
      <c r="P161" s="62">
        <f t="shared" si="49"/>
        <v>0</v>
      </c>
    </row>
    <row r="162" spans="1:16" x14ac:dyDescent="0.3">
      <c r="A162" s="59">
        <f t="shared" si="46"/>
        <v>0</v>
      </c>
      <c r="B162" s="59" t="str">
        <f t="shared" si="46"/>
        <v>Class 47</v>
      </c>
      <c r="C162" s="60">
        <f>IF(B162="","",IF($B162='[36]9.1. CCA Support Schedule'!$B$12,'[36]9.1. CCA Support Schedule'!$C$12,IF(B162='[36]9.1. CCA Support Schedule'!$B$13,'[36]9.1. CCA Support Schedule'!$C$13,IF(B162='[36]9.1. CCA Support Schedule'!$B$14,'[36]9.1. CCA Support Schedule'!$C$14,IF(B162='[36]9.1. CCA Support Schedule'!$B$15,'[36]9.1. CCA Support Schedule'!$C$15,IF(B162='[36]9.1. CCA Support Schedule'!$B$16,'[36]9.1. CCA Support Schedule'!$C$16,IF(B162='[36]9.1. CCA Support Schedule'!$B$17,'[36]9.1. CCA Support Schedule'!$C$17,IF(B162='[36]9.1. CCA Support Schedule'!$B$18,'[36]9.1. CCA Support Schedule'!$C$18,IF(B162='[36]9.1. CCA Support Schedule'!$B$19,'[36]9.1. CCA Support Schedule'!$C$19,IF(B162='[36]9.1. CCA Support Schedule'!$B$20,'[36]9.1. CCA Support Schedule'!$C$20,IF(B162='[36]9.1. CCA Support Schedule'!$B$21,'[36]9.1. CCA Support Schedule'!$C$21,IF(B162='[36]9.1. CCA Support Schedule'!$B$22,'[36]9.1. CCA Support Schedule'!$C$22,IF(B162='[36]9.1. CCA Support Schedule'!$B$23,'[36]9.1. CCA Support Schedule'!$C$23,IF(B162='[36]9.1. CCA Support Schedule'!$B$24,'[36]9.1. CCA Support Schedule'!$C$24,IF(B162='[36]9.1. CCA Support Schedule'!$B$25,'[36]9.1. CCA Support Schedule'!$C$25,IF(B162='[36]9.1. CCA Support Schedule'!$B$26,'[36]9.1. CCA Support Schedule'!$C$26,IF(B162='[36]9.1. CCA Support Schedule'!$B$27,'[36]9.1. CCA Support Schedule'!$C$27,IF(B162='[36]9.1. CCA Support Schedule'!$B$28,'[36]9.1. CCA Support Schedule'!$C$28,IF(B162='[36]9.1. CCA Support Schedule'!$B$29,'[36]9.1. CCA Support Schedule'!$C$29,"")))))))))))))))))))</f>
        <v>0.08</v>
      </c>
      <c r="D162" s="59">
        <f t="shared" si="41"/>
        <v>16953660.811330561</v>
      </c>
      <c r="E162" s="54"/>
      <c r="F162" s="61">
        <v>5657553</v>
      </c>
      <c r="G162" s="61">
        <v>5657553</v>
      </c>
      <c r="H162" s="61">
        <v>0</v>
      </c>
      <c r="I162" s="62">
        <f t="shared" si="42"/>
        <v>0</v>
      </c>
      <c r="J162" s="62">
        <f t="shared" si="43"/>
        <v>5657553</v>
      </c>
      <c r="K162" s="62">
        <f t="shared" si="47"/>
        <v>2828776.5</v>
      </c>
      <c r="L162" s="62">
        <f t="shared" si="48"/>
        <v>0</v>
      </c>
      <c r="M162" s="62">
        <f t="shared" si="44"/>
        <v>25439990.311330561</v>
      </c>
      <c r="N162" s="63">
        <f xml:space="preserve"> (IF(M162&lt;0,M162,IF(B162='9.1. CCA Support Schedule'!$B$19,"Calculate Manually",IF(B162='9.1. CCA Support Schedule'!$B$18,"Calculate Manually",IFERROR(IF(C162="","",M162*C162),"")))))</f>
        <v>2035199.2249064448</v>
      </c>
      <c r="O162" s="61">
        <f t="shared" si="45"/>
        <v>2035199.2249064448</v>
      </c>
      <c r="P162" s="62">
        <f t="shared" si="49"/>
        <v>20576014.586424116</v>
      </c>
    </row>
    <row r="163" spans="1:16" x14ac:dyDescent="0.3">
      <c r="A163" s="59">
        <f t="shared" si="46"/>
        <v>0</v>
      </c>
      <c r="B163" s="59" t="str">
        <f t="shared" si="46"/>
        <v>Class 50</v>
      </c>
      <c r="C163" s="60">
        <f>IF(B163="","",IF($B163='[36]9.1. CCA Support Schedule'!$B$12,'[36]9.1. CCA Support Schedule'!$C$12,IF(B163='[36]9.1. CCA Support Schedule'!$B$13,'[36]9.1. CCA Support Schedule'!$C$13,IF(B163='[36]9.1. CCA Support Schedule'!$B$14,'[36]9.1. CCA Support Schedule'!$C$14,IF(B163='[36]9.1. CCA Support Schedule'!$B$15,'[36]9.1. CCA Support Schedule'!$C$15,IF(B163='[36]9.1. CCA Support Schedule'!$B$16,'[36]9.1. CCA Support Schedule'!$C$16,IF(B163='[36]9.1. CCA Support Schedule'!$B$17,'[36]9.1. CCA Support Schedule'!$C$17,IF(B163='[36]9.1. CCA Support Schedule'!$B$18,'[36]9.1. CCA Support Schedule'!$C$18,IF(B163='[36]9.1. CCA Support Schedule'!$B$19,'[36]9.1. CCA Support Schedule'!$C$19,IF(B163='[36]9.1. CCA Support Schedule'!$B$20,'[36]9.1. CCA Support Schedule'!$C$20,IF(B163='[36]9.1. CCA Support Schedule'!$B$21,'[36]9.1. CCA Support Schedule'!$C$21,IF(B163='[36]9.1. CCA Support Schedule'!$B$22,'[36]9.1. CCA Support Schedule'!$C$22,IF(B163='[36]9.1. CCA Support Schedule'!$B$23,'[36]9.1. CCA Support Schedule'!$C$23,IF(B163='[36]9.1. CCA Support Schedule'!$B$24,'[36]9.1. CCA Support Schedule'!$C$24,IF(B163='[36]9.1. CCA Support Schedule'!$B$25,'[36]9.1. CCA Support Schedule'!$C$25,IF(B163='[36]9.1. CCA Support Schedule'!$B$26,'[36]9.1. CCA Support Schedule'!$C$26,IF(B163='[36]9.1. CCA Support Schedule'!$B$27,'[36]9.1. CCA Support Schedule'!$C$27,IF(B163='[36]9.1. CCA Support Schedule'!$B$28,'[36]9.1. CCA Support Schedule'!$C$28,IF(B163='[36]9.1. CCA Support Schedule'!$B$29,'[36]9.1. CCA Support Schedule'!$C$29,"")))))))))))))))))))</f>
        <v>0.55000000000000004</v>
      </c>
      <c r="D163" s="59">
        <f t="shared" si="41"/>
        <v>36442.534784374991</v>
      </c>
      <c r="E163" s="54"/>
      <c r="F163" s="61">
        <v>98000</v>
      </c>
      <c r="G163" s="61">
        <v>98000</v>
      </c>
      <c r="H163" s="61">
        <f>'[36]REF.3 - CCA Continuity Schedule'!$O$21</f>
        <v>0</v>
      </c>
      <c r="I163" s="62">
        <f t="shared" si="42"/>
        <v>0</v>
      </c>
      <c r="J163" s="62">
        <f t="shared" si="43"/>
        <v>98000</v>
      </c>
      <c r="K163" s="62">
        <f t="shared" si="47"/>
        <v>49000</v>
      </c>
      <c r="L163" s="62">
        <f t="shared" si="48"/>
        <v>0</v>
      </c>
      <c r="M163" s="62">
        <f t="shared" si="44"/>
        <v>183442.53478437499</v>
      </c>
      <c r="N163" s="63">
        <f xml:space="preserve"> (IF(M163&lt;0,M163,IF(B163='9.1. CCA Support Schedule'!$B$19,"Calculate Manually",IF(B163='9.1. CCA Support Schedule'!$B$18,"Calculate Manually",IFERROR(IF(C163="","",M163*C163),"")))))</f>
        <v>100893.39413140625</v>
      </c>
      <c r="O163" s="61">
        <f t="shared" si="45"/>
        <v>100893.39413140625</v>
      </c>
      <c r="P163" s="62">
        <f t="shared" si="49"/>
        <v>33549.140652968737</v>
      </c>
    </row>
    <row r="164" spans="1:16" x14ac:dyDescent="0.3">
      <c r="A164" s="59">
        <f t="shared" si="46"/>
        <v>0</v>
      </c>
      <c r="B164" s="59" t="str">
        <f t="shared" si="46"/>
        <v>Class 95</v>
      </c>
      <c r="C164" s="60">
        <f>IF(B164="","",IF($B164='[36]9.1. CCA Support Schedule'!$B$12,'[36]9.1. CCA Support Schedule'!$C$12,IF(B164='[36]9.1. CCA Support Schedule'!$B$13,'[36]9.1. CCA Support Schedule'!$C$13,IF(B164='[36]9.1. CCA Support Schedule'!$B$14,'[36]9.1. CCA Support Schedule'!$C$14,IF(B164='[36]9.1. CCA Support Schedule'!$B$15,'[36]9.1. CCA Support Schedule'!$C$15,IF(B164='[36]9.1. CCA Support Schedule'!$B$16,'[36]9.1. CCA Support Schedule'!$C$16,IF(B164='[36]9.1. CCA Support Schedule'!$B$17,'[36]9.1. CCA Support Schedule'!$C$17,IF(B164='[36]9.1. CCA Support Schedule'!$B$18,'[36]9.1. CCA Support Schedule'!$C$18,IF(B164='[36]9.1. CCA Support Schedule'!$B$19,'[36]9.1. CCA Support Schedule'!$C$19,IF(B164='[36]9.1. CCA Support Schedule'!$B$20,'[36]9.1. CCA Support Schedule'!$C$20,IF(B164='[36]9.1. CCA Support Schedule'!$B$21,'[36]9.1. CCA Support Schedule'!$C$21,IF(B164='[36]9.1. CCA Support Schedule'!$B$22,'[36]9.1. CCA Support Schedule'!$C$22,IF(B164='[36]9.1. CCA Support Schedule'!$B$23,'[36]9.1. CCA Support Schedule'!$C$23,IF(B164='[36]9.1. CCA Support Schedule'!$B$24,'[36]9.1. CCA Support Schedule'!$C$24,IF(B164='[36]9.1. CCA Support Schedule'!$B$25,'[36]9.1. CCA Support Schedule'!$C$25,IF(B164='[36]9.1. CCA Support Schedule'!$B$26,'[36]9.1. CCA Support Schedule'!$C$26,IF(B164='[36]9.1. CCA Support Schedule'!$B$27,'[36]9.1. CCA Support Schedule'!$C$27,IF(B164='[36]9.1. CCA Support Schedule'!$B$28,'[36]9.1. CCA Support Schedule'!$C$28,IF(B164='[36]9.1. CCA Support Schedule'!$B$29,'[36]9.1. CCA Support Schedule'!$C$29,"")))))))))))))))))))</f>
        <v>0</v>
      </c>
      <c r="D164" s="59">
        <f t="shared" si="41"/>
        <v>7953485</v>
      </c>
      <c r="E164" s="54"/>
      <c r="F164" s="61"/>
      <c r="G164" s="61"/>
      <c r="H164" s="61"/>
      <c r="I164" s="62">
        <f t="shared" si="42"/>
        <v>0</v>
      </c>
      <c r="J164" s="62">
        <f t="shared" si="43"/>
        <v>0</v>
      </c>
      <c r="K164" s="62">
        <f t="shared" si="47"/>
        <v>0</v>
      </c>
      <c r="L164" s="62">
        <f t="shared" si="48"/>
        <v>0</v>
      </c>
      <c r="M164" s="62">
        <f t="shared" si="44"/>
        <v>7953485</v>
      </c>
      <c r="N164" s="63">
        <f xml:space="preserve"> (IF(M164&lt;0,M164,IF(B164='9.1. CCA Support Schedule'!$B$19,"Calculate Manually",IF(B164='9.1. CCA Support Schedule'!$B$18,"Calculate Manually",IFERROR(IF(C164="","",M164*C164),"")))))</f>
        <v>0</v>
      </c>
      <c r="O164" s="61">
        <f t="shared" si="45"/>
        <v>0</v>
      </c>
      <c r="P164" s="62">
        <f t="shared" si="49"/>
        <v>7953485</v>
      </c>
    </row>
    <row r="165" spans="1:16" x14ac:dyDescent="0.3">
      <c r="A165" s="59">
        <f t="shared" si="46"/>
        <v>0</v>
      </c>
      <c r="B165" s="59" t="str">
        <f t="shared" si="46"/>
        <v>Class 14.1</v>
      </c>
      <c r="C165" s="60">
        <f>IF(B165="","",IF($B165='[36]9.1. CCA Support Schedule'!$B$12,'[36]9.1. CCA Support Schedule'!$C$12,IF(B165='[36]9.1. CCA Support Schedule'!$B$13,'[36]9.1. CCA Support Schedule'!$C$13,IF(B165='[36]9.1. CCA Support Schedule'!$B$14,'[36]9.1. CCA Support Schedule'!$C$14,IF(B165='[36]9.1. CCA Support Schedule'!$B$15,'[36]9.1. CCA Support Schedule'!$C$15,IF(B165='[36]9.1. CCA Support Schedule'!$B$16,'[36]9.1. CCA Support Schedule'!$C$16,IF(B165='[36]9.1. CCA Support Schedule'!$B$17,'[36]9.1. CCA Support Schedule'!$C$17,IF(B165='[36]9.1. CCA Support Schedule'!$B$18,'[36]9.1. CCA Support Schedule'!$C$18,IF(B165='[36]9.1. CCA Support Schedule'!$B$19,'[36]9.1. CCA Support Schedule'!$C$19,IF(B165='[36]9.1. CCA Support Schedule'!$B$20,'[36]9.1. CCA Support Schedule'!$C$20,IF(B165='[36]9.1. CCA Support Schedule'!$B$21,'[36]9.1. CCA Support Schedule'!$C$21,IF(B165='[36]9.1. CCA Support Schedule'!$B$22,'[36]9.1. CCA Support Schedule'!$C$22,IF(B165='[36]9.1. CCA Support Schedule'!$B$23,'[36]9.1. CCA Support Schedule'!$C$23,IF(B165='[36]9.1. CCA Support Schedule'!$B$24,'[36]9.1. CCA Support Schedule'!$C$24,IF(B165='[36]9.1. CCA Support Schedule'!$B$25,'[36]9.1. CCA Support Schedule'!$C$25,IF(B165='[36]9.1. CCA Support Schedule'!$B$26,'[36]9.1. CCA Support Schedule'!$C$26,IF(B165='[36]9.1. CCA Support Schedule'!$B$27,'[36]9.1. CCA Support Schedule'!$C$27,IF(B165='[36]9.1. CCA Support Schedule'!$B$28,'[36]9.1. CCA Support Schedule'!$C$28,IF(B165='[36]9.1. CCA Support Schedule'!$B$29,'[36]9.1. CCA Support Schedule'!$C$29,"")))))))))))))))))))</f>
        <v>0.05</v>
      </c>
      <c r="D165" s="59">
        <f t="shared" si="41"/>
        <v>1769796.8</v>
      </c>
      <c r="E165" s="54"/>
      <c r="F165" s="61"/>
      <c r="G165" s="61"/>
      <c r="H165" s="61">
        <f>'[36]REF.3 - CCA Continuity Schedule'!$O$17</f>
        <v>0</v>
      </c>
      <c r="I165" s="62">
        <f t="shared" si="42"/>
        <v>0</v>
      </c>
      <c r="J165" s="62">
        <f t="shared" si="43"/>
        <v>0</v>
      </c>
      <c r="K165" s="62">
        <f t="shared" si="47"/>
        <v>0</v>
      </c>
      <c r="L165" s="62">
        <f t="shared" si="48"/>
        <v>0</v>
      </c>
      <c r="M165" s="62" t="str">
        <f t="shared" si="44"/>
        <v>Calculate Manually</v>
      </c>
      <c r="N165" s="63" t="str">
        <f xml:space="preserve"> (IF(M165&lt;0,M165,IF(B165='9.1. CCA Support Schedule'!$B$19,"Calculate Manually",IF(B165='9.1. CCA Support Schedule'!$B$18,"Calculate Manually",IFERROR(IF(C165="","",M165*C165),"")))))</f>
        <v>Calculate Manually</v>
      </c>
      <c r="O165" s="61">
        <f>D165*0.05</f>
        <v>88489.840000000011</v>
      </c>
      <c r="P165" s="62">
        <f t="shared" si="49"/>
        <v>1681306.96</v>
      </c>
    </row>
    <row r="166" spans="1:16" x14ac:dyDescent="0.3">
      <c r="A166" s="59">
        <f t="shared" si="46"/>
        <v>0</v>
      </c>
      <c r="B166" s="59">
        <f t="shared" si="46"/>
        <v>0</v>
      </c>
      <c r="C166" s="60">
        <f>IF(B166="","",IF($B166='[36]9.1. CCA Support Schedule'!$B$12,'[36]9.1. CCA Support Schedule'!$C$12,IF(B166='[36]9.1. CCA Support Schedule'!$B$13,'[36]9.1. CCA Support Schedule'!$C$13,IF(B166='[36]9.1. CCA Support Schedule'!$B$14,'[36]9.1. CCA Support Schedule'!$C$14,IF(B166='[36]9.1. CCA Support Schedule'!$B$15,'[36]9.1. CCA Support Schedule'!$C$15,IF(B166='[36]9.1. CCA Support Schedule'!$B$16,'[36]9.1. CCA Support Schedule'!$C$16,IF(B166='[36]9.1. CCA Support Schedule'!$B$17,'[36]9.1. CCA Support Schedule'!$C$17,IF(B166='[36]9.1. CCA Support Schedule'!$B$18,'[36]9.1. CCA Support Schedule'!$C$18,IF(B166='[36]9.1. CCA Support Schedule'!$B$19,'[36]9.1. CCA Support Schedule'!$C$19,IF(B166='[36]9.1. CCA Support Schedule'!$B$20,'[36]9.1. CCA Support Schedule'!$C$20,IF(B166='[36]9.1. CCA Support Schedule'!$B$21,'[36]9.1. CCA Support Schedule'!$C$21,IF(B166='[36]9.1. CCA Support Schedule'!$B$22,'[36]9.1. CCA Support Schedule'!$C$22,IF(B166='[36]9.1. CCA Support Schedule'!$B$23,'[36]9.1. CCA Support Schedule'!$C$23,IF(B166='[36]9.1. CCA Support Schedule'!$B$24,'[36]9.1. CCA Support Schedule'!$C$24,IF(B166='[36]9.1. CCA Support Schedule'!$B$25,'[36]9.1. CCA Support Schedule'!$C$25,IF(B166='[36]9.1. CCA Support Schedule'!$B$26,'[36]9.1. CCA Support Schedule'!$C$26,IF(B166='[36]9.1. CCA Support Schedule'!$B$27,'[36]9.1. CCA Support Schedule'!$C$27,IF(B166='[36]9.1. CCA Support Schedule'!$B$28,'[36]9.1. CCA Support Schedule'!$C$28,IF(B166='[36]9.1. CCA Support Schedule'!$B$29,'[36]9.1. CCA Support Schedule'!$C$29,"")))))))))))))))))))</f>
        <v>0</v>
      </c>
      <c r="D166" s="59">
        <f t="shared" si="41"/>
        <v>0</v>
      </c>
      <c r="E166" s="54"/>
      <c r="F166" s="61"/>
      <c r="G166" s="61"/>
      <c r="H166" s="61"/>
      <c r="I166" s="62">
        <f t="shared" si="42"/>
        <v>0</v>
      </c>
      <c r="J166" s="62">
        <f t="shared" si="43"/>
        <v>0</v>
      </c>
      <c r="K166" s="62">
        <f t="shared" si="47"/>
        <v>0</v>
      </c>
      <c r="L166" s="62">
        <f t="shared" si="48"/>
        <v>0</v>
      </c>
      <c r="M166" s="62">
        <f t="shared" si="44"/>
        <v>0</v>
      </c>
      <c r="N166" s="63">
        <f xml:space="preserve"> (IF(M166&lt;0,M166,IF(B166='9.1. CCA Support Schedule'!$B$19,"Calculate Manually",IF(B166='9.1. CCA Support Schedule'!$B$18,"Calculate Manually",IFERROR(IF(C166="","",M166*C166),"")))))</f>
        <v>0</v>
      </c>
      <c r="O166" s="61"/>
      <c r="P166" s="62">
        <f t="shared" si="49"/>
        <v>0</v>
      </c>
    </row>
    <row r="167" spans="1:16" x14ac:dyDescent="0.3">
      <c r="A167" s="59">
        <f t="shared" si="46"/>
        <v>0</v>
      </c>
      <c r="B167" s="59">
        <f t="shared" si="46"/>
        <v>0</v>
      </c>
      <c r="C167" s="60">
        <f>IF(B167="","",IF($B167='[36]9.1. CCA Support Schedule'!$B$12,'[36]9.1. CCA Support Schedule'!$C$12,IF(B167='[36]9.1. CCA Support Schedule'!$B$13,'[36]9.1. CCA Support Schedule'!$C$13,IF(B167='[36]9.1. CCA Support Schedule'!$B$14,'[36]9.1. CCA Support Schedule'!$C$14,IF(B167='[36]9.1. CCA Support Schedule'!$B$15,'[36]9.1. CCA Support Schedule'!$C$15,IF(B167='[36]9.1. CCA Support Schedule'!$B$16,'[36]9.1. CCA Support Schedule'!$C$16,IF(B167='[36]9.1. CCA Support Schedule'!$B$17,'[36]9.1. CCA Support Schedule'!$C$17,IF(B167='[36]9.1. CCA Support Schedule'!$B$18,'[36]9.1. CCA Support Schedule'!$C$18,IF(B167='[36]9.1. CCA Support Schedule'!$B$19,'[36]9.1. CCA Support Schedule'!$C$19,IF(B167='[36]9.1. CCA Support Schedule'!$B$20,'[36]9.1. CCA Support Schedule'!$C$20,IF(B167='[36]9.1. CCA Support Schedule'!$B$21,'[36]9.1. CCA Support Schedule'!$C$21,IF(B167='[36]9.1. CCA Support Schedule'!$B$22,'[36]9.1. CCA Support Schedule'!$C$22,IF(B167='[36]9.1. CCA Support Schedule'!$B$23,'[36]9.1. CCA Support Schedule'!$C$23,IF(B167='[36]9.1. CCA Support Schedule'!$B$24,'[36]9.1. CCA Support Schedule'!$C$24,IF(B167='[36]9.1. CCA Support Schedule'!$B$25,'[36]9.1. CCA Support Schedule'!$C$25,IF(B167='[36]9.1. CCA Support Schedule'!$B$26,'[36]9.1. CCA Support Schedule'!$C$26,IF(B167='[36]9.1. CCA Support Schedule'!$B$27,'[36]9.1. CCA Support Schedule'!$C$27,IF(B167='[36]9.1. CCA Support Schedule'!$B$28,'[36]9.1. CCA Support Schedule'!$C$28,IF(B167='[36]9.1. CCA Support Schedule'!$B$29,'[36]9.1. CCA Support Schedule'!$C$29,"")))))))))))))))))))</f>
        <v>0</v>
      </c>
      <c r="D167" s="59">
        <f t="shared" si="41"/>
        <v>0</v>
      </c>
      <c r="E167" s="54"/>
      <c r="F167" s="61"/>
      <c r="G167" s="61"/>
      <c r="H167" s="61"/>
      <c r="I167" s="62">
        <f t="shared" si="42"/>
        <v>0</v>
      </c>
      <c r="J167" s="62">
        <f t="shared" si="43"/>
        <v>0</v>
      </c>
      <c r="K167" s="62">
        <f t="shared" si="47"/>
        <v>0</v>
      </c>
      <c r="L167" s="62">
        <f t="shared" si="48"/>
        <v>0</v>
      </c>
      <c r="M167" s="62">
        <f t="shared" si="44"/>
        <v>0</v>
      </c>
      <c r="N167" s="63">
        <f xml:space="preserve"> (IF(M167&lt;0,M167,IF(B167='9.1. CCA Support Schedule'!$B$19,"Calculate Manually",IF(B167='9.1. CCA Support Schedule'!$B$18,"Calculate Manually",IFERROR(IF(C167="","",M167*C167),"")))))</f>
        <v>0</v>
      </c>
      <c r="O167" s="61"/>
      <c r="P167" s="62">
        <f t="shared" si="49"/>
        <v>0</v>
      </c>
    </row>
    <row r="168" spans="1:16" x14ac:dyDescent="0.3">
      <c r="A168" s="59">
        <f t="shared" si="46"/>
        <v>0</v>
      </c>
      <c r="B168" s="59">
        <f t="shared" si="46"/>
        <v>0</v>
      </c>
      <c r="C168" s="60">
        <f>IF(B168="","",IF($B168='[36]9.1. CCA Support Schedule'!$B$12,'[36]9.1. CCA Support Schedule'!$C$12,IF(B168='[36]9.1. CCA Support Schedule'!$B$13,'[36]9.1. CCA Support Schedule'!$C$13,IF(B168='[36]9.1. CCA Support Schedule'!$B$14,'[36]9.1. CCA Support Schedule'!$C$14,IF(B168='[36]9.1. CCA Support Schedule'!$B$15,'[36]9.1. CCA Support Schedule'!$C$15,IF(B168='[36]9.1. CCA Support Schedule'!$B$16,'[36]9.1. CCA Support Schedule'!$C$16,IF(B168='[36]9.1. CCA Support Schedule'!$B$17,'[36]9.1. CCA Support Schedule'!$C$17,IF(B168='[36]9.1. CCA Support Schedule'!$B$18,'[36]9.1. CCA Support Schedule'!$C$18,IF(B168='[36]9.1. CCA Support Schedule'!$B$19,'[36]9.1. CCA Support Schedule'!$C$19,IF(B168='[36]9.1. CCA Support Schedule'!$B$20,'[36]9.1. CCA Support Schedule'!$C$20,IF(B168='[36]9.1. CCA Support Schedule'!$B$21,'[36]9.1. CCA Support Schedule'!$C$21,IF(B168='[36]9.1. CCA Support Schedule'!$B$22,'[36]9.1. CCA Support Schedule'!$C$22,IF(B168='[36]9.1. CCA Support Schedule'!$B$23,'[36]9.1. CCA Support Schedule'!$C$23,IF(B168='[36]9.1. CCA Support Schedule'!$B$24,'[36]9.1. CCA Support Schedule'!$C$24,IF(B168='[36]9.1. CCA Support Schedule'!$B$25,'[36]9.1. CCA Support Schedule'!$C$25,IF(B168='[36]9.1. CCA Support Schedule'!$B$26,'[36]9.1. CCA Support Schedule'!$C$26,IF(B168='[36]9.1. CCA Support Schedule'!$B$27,'[36]9.1. CCA Support Schedule'!$C$27,IF(B168='[36]9.1. CCA Support Schedule'!$B$28,'[36]9.1. CCA Support Schedule'!$C$28,IF(B168='[36]9.1. CCA Support Schedule'!$B$29,'[36]9.1. CCA Support Schedule'!$C$29,"")))))))))))))))))))</f>
        <v>0</v>
      </c>
      <c r="D168" s="59">
        <f t="shared" si="41"/>
        <v>0</v>
      </c>
      <c r="E168" s="54"/>
      <c r="F168" s="61"/>
      <c r="G168" s="61"/>
      <c r="H168" s="61"/>
      <c r="I168" s="62">
        <f t="shared" si="42"/>
        <v>0</v>
      </c>
      <c r="J168" s="62">
        <f t="shared" si="43"/>
        <v>0</v>
      </c>
      <c r="K168" s="62">
        <f t="shared" si="47"/>
        <v>0</v>
      </c>
      <c r="L168" s="62">
        <f t="shared" si="48"/>
        <v>0</v>
      </c>
      <c r="M168" s="62">
        <f t="shared" si="44"/>
        <v>0</v>
      </c>
      <c r="N168" s="63">
        <f xml:space="preserve"> (IF(M168&lt;0,M168,IF(B168='9.1. CCA Support Schedule'!$B$19,"Calculate Manually",IF(B168='9.1. CCA Support Schedule'!$B$18,"Calculate Manually",IFERROR(IF(C168="","",M168*C168),"")))))</f>
        <v>0</v>
      </c>
      <c r="O168" s="61"/>
      <c r="P168" s="62">
        <f t="shared" si="49"/>
        <v>0</v>
      </c>
    </row>
    <row r="169" spans="1:16" x14ac:dyDescent="0.3">
      <c r="A169" s="59">
        <f t="shared" si="46"/>
        <v>0</v>
      </c>
      <c r="B169" s="59">
        <f t="shared" si="46"/>
        <v>0</v>
      </c>
      <c r="C169" s="60">
        <f>IF(B169="","",IF($B169='[36]9.1. CCA Support Schedule'!$B$12,'[36]9.1. CCA Support Schedule'!$C$12,IF(B169='[36]9.1. CCA Support Schedule'!$B$13,'[36]9.1. CCA Support Schedule'!$C$13,IF(B169='[36]9.1. CCA Support Schedule'!$B$14,'[36]9.1. CCA Support Schedule'!$C$14,IF(B169='[36]9.1. CCA Support Schedule'!$B$15,'[36]9.1. CCA Support Schedule'!$C$15,IF(B169='[36]9.1. CCA Support Schedule'!$B$16,'[36]9.1. CCA Support Schedule'!$C$16,IF(B169='[36]9.1. CCA Support Schedule'!$B$17,'[36]9.1. CCA Support Schedule'!$C$17,IF(B169='[36]9.1. CCA Support Schedule'!$B$18,'[36]9.1. CCA Support Schedule'!$C$18,IF(B169='[36]9.1. CCA Support Schedule'!$B$19,'[36]9.1. CCA Support Schedule'!$C$19,IF(B169='[36]9.1. CCA Support Schedule'!$B$20,'[36]9.1. CCA Support Schedule'!$C$20,IF(B169='[36]9.1. CCA Support Schedule'!$B$21,'[36]9.1. CCA Support Schedule'!$C$21,IF(B169='[36]9.1. CCA Support Schedule'!$B$22,'[36]9.1. CCA Support Schedule'!$C$22,IF(B169='[36]9.1. CCA Support Schedule'!$B$23,'[36]9.1. CCA Support Schedule'!$C$23,IF(B169='[36]9.1. CCA Support Schedule'!$B$24,'[36]9.1. CCA Support Schedule'!$C$24,IF(B169='[36]9.1. CCA Support Schedule'!$B$25,'[36]9.1. CCA Support Schedule'!$C$25,IF(B169='[36]9.1. CCA Support Schedule'!$B$26,'[36]9.1. CCA Support Schedule'!$C$26,IF(B169='[36]9.1. CCA Support Schedule'!$B$27,'[36]9.1. CCA Support Schedule'!$C$27,IF(B169='[36]9.1. CCA Support Schedule'!$B$28,'[36]9.1. CCA Support Schedule'!$C$28,IF(B169='[36]9.1. CCA Support Schedule'!$B$29,'[36]9.1. CCA Support Schedule'!$C$29,"")))))))))))))))))))</f>
        <v>0</v>
      </c>
      <c r="D169" s="59">
        <f t="shared" si="41"/>
        <v>0</v>
      </c>
      <c r="E169" s="54"/>
      <c r="F169" s="61"/>
      <c r="G169" s="61"/>
      <c r="H169" s="61"/>
      <c r="I169" s="62">
        <f t="shared" si="42"/>
        <v>0</v>
      </c>
      <c r="J169" s="62">
        <f t="shared" si="43"/>
        <v>0</v>
      </c>
      <c r="K169" s="62">
        <f t="shared" si="47"/>
        <v>0</v>
      </c>
      <c r="L169" s="62">
        <f t="shared" si="48"/>
        <v>0</v>
      </c>
      <c r="M169" s="62">
        <f t="shared" si="44"/>
        <v>0</v>
      </c>
      <c r="N169" s="63">
        <f xml:space="preserve"> (IF(M169&lt;0,M169,IF(B169='9.1. CCA Support Schedule'!$B$19,"Calculate Manually",IF(B169='9.1. CCA Support Schedule'!$B$18,"Calculate Manually",IFERROR(IF(C169="","",M169*C169),"")))))</f>
        <v>0</v>
      </c>
      <c r="O169" s="61"/>
      <c r="P169" s="62">
        <f t="shared" si="49"/>
        <v>0</v>
      </c>
    </row>
    <row r="170" spans="1:16" x14ac:dyDescent="0.3">
      <c r="A170" s="59">
        <f t="shared" si="46"/>
        <v>0</v>
      </c>
      <c r="B170" s="59">
        <f t="shared" si="46"/>
        <v>0</v>
      </c>
      <c r="C170" s="60">
        <f>IF(B170="","",IF($B170='[36]9.1. CCA Support Schedule'!$B$12,'[36]9.1. CCA Support Schedule'!$C$12,IF(B170='[36]9.1. CCA Support Schedule'!$B$13,'[36]9.1. CCA Support Schedule'!$C$13,IF(B170='[36]9.1. CCA Support Schedule'!$B$14,'[36]9.1. CCA Support Schedule'!$C$14,IF(B170='[36]9.1. CCA Support Schedule'!$B$15,'[36]9.1. CCA Support Schedule'!$C$15,IF(B170='[36]9.1. CCA Support Schedule'!$B$16,'[36]9.1. CCA Support Schedule'!$C$16,IF(B170='[36]9.1. CCA Support Schedule'!$B$17,'[36]9.1. CCA Support Schedule'!$C$17,IF(B170='[36]9.1. CCA Support Schedule'!$B$18,'[36]9.1. CCA Support Schedule'!$C$18,IF(B170='[36]9.1. CCA Support Schedule'!$B$19,'[36]9.1. CCA Support Schedule'!$C$19,IF(B170='[36]9.1. CCA Support Schedule'!$B$20,'[36]9.1. CCA Support Schedule'!$C$20,IF(B170='[36]9.1. CCA Support Schedule'!$B$21,'[36]9.1. CCA Support Schedule'!$C$21,IF(B170='[36]9.1. CCA Support Schedule'!$B$22,'[36]9.1. CCA Support Schedule'!$C$22,IF(B170='[36]9.1. CCA Support Schedule'!$B$23,'[36]9.1. CCA Support Schedule'!$C$23,IF(B170='[36]9.1. CCA Support Schedule'!$B$24,'[36]9.1. CCA Support Schedule'!$C$24,IF(B170='[36]9.1. CCA Support Schedule'!$B$25,'[36]9.1. CCA Support Schedule'!$C$25,IF(B170='[36]9.1. CCA Support Schedule'!$B$26,'[36]9.1. CCA Support Schedule'!$C$26,IF(B170='[36]9.1. CCA Support Schedule'!$B$27,'[36]9.1. CCA Support Schedule'!$C$27,IF(B170='[36]9.1. CCA Support Schedule'!$B$28,'[36]9.1. CCA Support Schedule'!$C$28,IF(B170='[36]9.1. CCA Support Schedule'!$B$29,'[36]9.1. CCA Support Schedule'!$C$29,"")))))))))))))))))))</f>
        <v>0</v>
      </c>
      <c r="D170" s="59">
        <f t="shared" si="41"/>
        <v>0</v>
      </c>
      <c r="E170" s="54"/>
      <c r="F170" s="61"/>
      <c r="G170" s="61"/>
      <c r="H170" s="61"/>
      <c r="I170" s="62">
        <f t="shared" si="42"/>
        <v>0</v>
      </c>
      <c r="J170" s="62">
        <f t="shared" si="43"/>
        <v>0</v>
      </c>
      <c r="K170" s="62">
        <f t="shared" si="47"/>
        <v>0</v>
      </c>
      <c r="L170" s="62">
        <f t="shared" si="48"/>
        <v>0</v>
      </c>
      <c r="M170" s="62">
        <f t="shared" si="44"/>
        <v>0</v>
      </c>
      <c r="N170" s="63">
        <f xml:space="preserve"> (IF(M170&lt;0,M170,IF(B170='9.1. CCA Support Schedule'!$B$19,"Calculate Manually",IF(B170='9.1. CCA Support Schedule'!$B$18,"Calculate Manually",IFERROR(IF(C170="","",M170*C170),"")))))</f>
        <v>0</v>
      </c>
      <c r="O170" s="61"/>
      <c r="P170" s="62">
        <f t="shared" si="49"/>
        <v>0</v>
      </c>
    </row>
    <row r="171" spans="1:16" x14ac:dyDescent="0.3">
      <c r="A171" s="59">
        <f t="shared" si="46"/>
        <v>0</v>
      </c>
      <c r="B171" s="59">
        <f t="shared" si="46"/>
        <v>0</v>
      </c>
      <c r="C171" s="60">
        <f>IF(B171="","",IF($B171='[36]9.1. CCA Support Schedule'!$B$12,'[36]9.1. CCA Support Schedule'!$C$12,IF(B171='[36]9.1. CCA Support Schedule'!$B$13,'[36]9.1. CCA Support Schedule'!$C$13,IF(B171='[36]9.1. CCA Support Schedule'!$B$14,'[36]9.1. CCA Support Schedule'!$C$14,IF(B171='[36]9.1. CCA Support Schedule'!$B$15,'[36]9.1. CCA Support Schedule'!$C$15,IF(B171='[36]9.1. CCA Support Schedule'!$B$16,'[36]9.1. CCA Support Schedule'!$C$16,IF(B171='[36]9.1. CCA Support Schedule'!$B$17,'[36]9.1. CCA Support Schedule'!$C$17,IF(B171='[36]9.1. CCA Support Schedule'!$B$18,'[36]9.1. CCA Support Schedule'!$C$18,IF(B171='[36]9.1. CCA Support Schedule'!$B$19,'[36]9.1. CCA Support Schedule'!$C$19,IF(B171='[36]9.1. CCA Support Schedule'!$B$20,'[36]9.1. CCA Support Schedule'!$C$20,IF(B171='[36]9.1. CCA Support Schedule'!$B$21,'[36]9.1. CCA Support Schedule'!$C$21,IF(B171='[36]9.1. CCA Support Schedule'!$B$22,'[36]9.1. CCA Support Schedule'!$C$22,IF(B171='[36]9.1. CCA Support Schedule'!$B$23,'[36]9.1. CCA Support Schedule'!$C$23,IF(B171='[36]9.1. CCA Support Schedule'!$B$24,'[36]9.1. CCA Support Schedule'!$C$24,IF(B171='[36]9.1. CCA Support Schedule'!$B$25,'[36]9.1. CCA Support Schedule'!$C$25,IF(B171='[36]9.1. CCA Support Schedule'!$B$26,'[36]9.1. CCA Support Schedule'!$C$26,IF(B171='[36]9.1. CCA Support Schedule'!$B$27,'[36]9.1. CCA Support Schedule'!$C$27,IF(B171='[36]9.1. CCA Support Schedule'!$B$28,'[36]9.1. CCA Support Schedule'!$C$28,IF(B171='[36]9.1. CCA Support Schedule'!$B$29,'[36]9.1. CCA Support Schedule'!$C$29,"")))))))))))))))))))</f>
        <v>0</v>
      </c>
      <c r="D171" s="59">
        <f t="shared" si="41"/>
        <v>0</v>
      </c>
      <c r="E171" s="54"/>
      <c r="F171" s="61"/>
      <c r="G171" s="61"/>
      <c r="H171" s="61"/>
      <c r="I171" s="62">
        <f t="shared" si="42"/>
        <v>0</v>
      </c>
      <c r="J171" s="62">
        <f t="shared" si="43"/>
        <v>0</v>
      </c>
      <c r="K171" s="62">
        <f t="shared" si="47"/>
        <v>0</v>
      </c>
      <c r="L171" s="62">
        <f t="shared" si="48"/>
        <v>0</v>
      </c>
      <c r="M171" s="62">
        <f t="shared" si="44"/>
        <v>0</v>
      </c>
      <c r="N171" s="63">
        <f xml:space="preserve"> (IF(M171&lt;0,M171,IF(B171='9.1. CCA Support Schedule'!$B$19,"Calculate Manually",IF(B171='9.1. CCA Support Schedule'!$B$18,"Calculate Manually",IFERROR(IF(C171="","",M171*C171),"")))))</f>
        <v>0</v>
      </c>
      <c r="O171" s="61"/>
      <c r="P171" s="62">
        <f t="shared" si="49"/>
        <v>0</v>
      </c>
    </row>
    <row r="172" spans="1:16" x14ac:dyDescent="0.3">
      <c r="A172" s="59">
        <f t="shared" si="46"/>
        <v>0</v>
      </c>
      <c r="B172" s="59">
        <f t="shared" si="46"/>
        <v>0</v>
      </c>
      <c r="C172" s="60">
        <f>IF(B172="","",IF($B172='[36]9.1. CCA Support Schedule'!$B$12,'[36]9.1. CCA Support Schedule'!$C$12,IF(B172='[36]9.1. CCA Support Schedule'!$B$13,'[36]9.1. CCA Support Schedule'!$C$13,IF(B172='[36]9.1. CCA Support Schedule'!$B$14,'[36]9.1. CCA Support Schedule'!$C$14,IF(B172='[36]9.1. CCA Support Schedule'!$B$15,'[36]9.1. CCA Support Schedule'!$C$15,IF(B172='[36]9.1. CCA Support Schedule'!$B$16,'[36]9.1. CCA Support Schedule'!$C$16,IF(B172='[36]9.1. CCA Support Schedule'!$B$17,'[36]9.1. CCA Support Schedule'!$C$17,IF(B172='[36]9.1. CCA Support Schedule'!$B$18,'[36]9.1. CCA Support Schedule'!$C$18,IF(B172='[36]9.1. CCA Support Schedule'!$B$19,'[36]9.1. CCA Support Schedule'!$C$19,IF(B172='[36]9.1. CCA Support Schedule'!$B$20,'[36]9.1. CCA Support Schedule'!$C$20,IF(B172='[36]9.1. CCA Support Schedule'!$B$21,'[36]9.1. CCA Support Schedule'!$C$21,IF(B172='[36]9.1. CCA Support Schedule'!$B$22,'[36]9.1. CCA Support Schedule'!$C$22,IF(B172='[36]9.1. CCA Support Schedule'!$B$23,'[36]9.1. CCA Support Schedule'!$C$23,IF(B172='[36]9.1. CCA Support Schedule'!$B$24,'[36]9.1. CCA Support Schedule'!$C$24,IF(B172='[36]9.1. CCA Support Schedule'!$B$25,'[36]9.1. CCA Support Schedule'!$C$25,IF(B172='[36]9.1. CCA Support Schedule'!$B$26,'[36]9.1. CCA Support Schedule'!$C$26,IF(B172='[36]9.1. CCA Support Schedule'!$B$27,'[36]9.1. CCA Support Schedule'!$C$27,IF(B172='[36]9.1. CCA Support Schedule'!$B$28,'[36]9.1. CCA Support Schedule'!$C$28,IF(B172='[36]9.1. CCA Support Schedule'!$B$29,'[36]9.1. CCA Support Schedule'!$C$29,"")))))))))))))))))))</f>
        <v>0</v>
      </c>
      <c r="D172" s="59">
        <f t="shared" si="41"/>
        <v>0</v>
      </c>
      <c r="E172" s="54"/>
      <c r="F172" s="61"/>
      <c r="G172" s="61"/>
      <c r="H172" s="61"/>
      <c r="I172" s="62">
        <f t="shared" si="42"/>
        <v>0</v>
      </c>
      <c r="J172" s="62">
        <f t="shared" si="43"/>
        <v>0</v>
      </c>
      <c r="K172" s="62">
        <f t="shared" si="47"/>
        <v>0</v>
      </c>
      <c r="L172" s="62">
        <f t="shared" si="48"/>
        <v>0</v>
      </c>
      <c r="M172" s="62">
        <f t="shared" si="44"/>
        <v>0</v>
      </c>
      <c r="N172" s="63">
        <f xml:space="preserve"> (IF(M172&lt;0,M172,IF(B172='9.1. CCA Support Schedule'!$B$19,"Calculate Manually",IF(B172='9.1. CCA Support Schedule'!$B$18,"Calculate Manually",IFERROR(IF(C172="","",M172*C172),"")))))</f>
        <v>0</v>
      </c>
      <c r="O172" s="61"/>
      <c r="P172" s="62">
        <f t="shared" si="49"/>
        <v>0</v>
      </c>
    </row>
    <row r="173" spans="1:16" x14ac:dyDescent="0.3">
      <c r="A173" s="59">
        <f t="shared" ref="A173:B175" si="50">A142</f>
        <v>0</v>
      </c>
      <c r="B173" s="59">
        <f t="shared" si="50"/>
        <v>0</v>
      </c>
      <c r="C173" s="60">
        <f>IF(B173="","",IF($B173='[36]9.1. CCA Support Schedule'!$B$12,'[36]9.1. CCA Support Schedule'!$C$12,IF(B173='[36]9.1. CCA Support Schedule'!$B$13,'[36]9.1. CCA Support Schedule'!$C$13,IF(B173='[36]9.1. CCA Support Schedule'!$B$14,'[36]9.1. CCA Support Schedule'!$C$14,IF(B173='[36]9.1. CCA Support Schedule'!$B$15,'[36]9.1. CCA Support Schedule'!$C$15,IF(B173='[36]9.1. CCA Support Schedule'!$B$16,'[36]9.1. CCA Support Schedule'!$C$16,IF(B173='[36]9.1. CCA Support Schedule'!$B$17,'[36]9.1. CCA Support Schedule'!$C$17,IF(B173='[36]9.1. CCA Support Schedule'!$B$18,'[36]9.1. CCA Support Schedule'!$C$18,IF(B173='[36]9.1. CCA Support Schedule'!$B$19,'[36]9.1. CCA Support Schedule'!$C$19,IF(B173='[36]9.1. CCA Support Schedule'!$B$20,'[36]9.1. CCA Support Schedule'!$C$20,IF(B173='[36]9.1. CCA Support Schedule'!$B$21,'[36]9.1. CCA Support Schedule'!$C$21,IF(B173='[36]9.1. CCA Support Schedule'!$B$22,'[36]9.1. CCA Support Schedule'!$C$22,IF(B173='[36]9.1. CCA Support Schedule'!$B$23,'[36]9.1. CCA Support Schedule'!$C$23,IF(B173='[36]9.1. CCA Support Schedule'!$B$24,'[36]9.1. CCA Support Schedule'!$C$24,IF(B173='[36]9.1. CCA Support Schedule'!$B$25,'[36]9.1. CCA Support Schedule'!$C$25,IF(B173='[36]9.1. CCA Support Schedule'!$B$26,'[36]9.1. CCA Support Schedule'!$C$26,IF(B173='[36]9.1. CCA Support Schedule'!$B$27,'[36]9.1. CCA Support Schedule'!$C$27,IF(B173='[36]9.1. CCA Support Schedule'!$B$28,'[36]9.1. CCA Support Schedule'!$C$28,IF(B173='[36]9.1. CCA Support Schedule'!$B$29,'[36]9.1. CCA Support Schedule'!$C$29,"")))))))))))))))))))</f>
        <v>0</v>
      </c>
      <c r="D173" s="59">
        <f t="shared" si="41"/>
        <v>0</v>
      </c>
      <c r="E173" s="54"/>
      <c r="F173" s="61"/>
      <c r="G173" s="61"/>
      <c r="H173" s="61"/>
      <c r="I173" s="62">
        <f t="shared" si="42"/>
        <v>0</v>
      </c>
      <c r="J173" s="62">
        <f t="shared" si="43"/>
        <v>0</v>
      </c>
      <c r="K173" s="62">
        <f t="shared" si="47"/>
        <v>0</v>
      </c>
      <c r="L173" s="62">
        <f t="shared" si="48"/>
        <v>0</v>
      </c>
      <c r="M173" s="62">
        <f t="shared" si="44"/>
        <v>0</v>
      </c>
      <c r="N173" s="63">
        <f xml:space="preserve"> (IF(M173&lt;0,M173,IF(B173='9.1. CCA Support Schedule'!$B$19,"Calculate Manually",IF(B173='9.1. CCA Support Schedule'!$B$18,"Calculate Manually",IFERROR(IF(C173="","",M173*C173),"")))))</f>
        <v>0</v>
      </c>
      <c r="O173" s="61"/>
      <c r="P173" s="62">
        <f t="shared" si="49"/>
        <v>0</v>
      </c>
    </row>
    <row r="174" spans="1:16" x14ac:dyDescent="0.3">
      <c r="A174" s="59">
        <f t="shared" si="50"/>
        <v>0</v>
      </c>
      <c r="B174" s="59">
        <f t="shared" si="50"/>
        <v>0</v>
      </c>
      <c r="C174" s="60">
        <f>IF(B174="","",IF($B174='[36]9.1. CCA Support Schedule'!$B$12,'[36]9.1. CCA Support Schedule'!$C$12,IF(B174='[36]9.1. CCA Support Schedule'!$B$13,'[36]9.1. CCA Support Schedule'!$C$13,IF(B174='[36]9.1. CCA Support Schedule'!$B$14,'[36]9.1. CCA Support Schedule'!$C$14,IF(B174='[36]9.1. CCA Support Schedule'!$B$15,'[36]9.1. CCA Support Schedule'!$C$15,IF(B174='[36]9.1. CCA Support Schedule'!$B$16,'[36]9.1. CCA Support Schedule'!$C$16,IF(B174='[36]9.1. CCA Support Schedule'!$B$17,'[36]9.1. CCA Support Schedule'!$C$17,IF(B174='[36]9.1. CCA Support Schedule'!$B$18,'[36]9.1. CCA Support Schedule'!$C$18,IF(B174='[36]9.1. CCA Support Schedule'!$B$19,'[36]9.1. CCA Support Schedule'!$C$19,IF(B174='[36]9.1. CCA Support Schedule'!$B$20,'[36]9.1. CCA Support Schedule'!$C$20,IF(B174='[36]9.1. CCA Support Schedule'!$B$21,'[36]9.1. CCA Support Schedule'!$C$21,IF(B174='[36]9.1. CCA Support Schedule'!$B$22,'[36]9.1. CCA Support Schedule'!$C$22,IF(B174='[36]9.1. CCA Support Schedule'!$B$23,'[36]9.1. CCA Support Schedule'!$C$23,IF(B174='[36]9.1. CCA Support Schedule'!$B$24,'[36]9.1. CCA Support Schedule'!$C$24,IF(B174='[36]9.1. CCA Support Schedule'!$B$25,'[36]9.1. CCA Support Schedule'!$C$25,IF(B174='[36]9.1. CCA Support Schedule'!$B$26,'[36]9.1. CCA Support Schedule'!$C$26,IF(B174='[36]9.1. CCA Support Schedule'!$B$27,'[36]9.1. CCA Support Schedule'!$C$27,IF(B174='[36]9.1. CCA Support Schedule'!$B$28,'[36]9.1. CCA Support Schedule'!$C$28,IF(B174='[36]9.1. CCA Support Schedule'!$B$29,'[36]9.1. CCA Support Schedule'!$C$29,"")))))))))))))))))))</f>
        <v>0</v>
      </c>
      <c r="D174" s="59">
        <f t="shared" si="41"/>
        <v>0</v>
      </c>
      <c r="E174" s="54"/>
      <c r="F174" s="61"/>
      <c r="G174" s="61"/>
      <c r="H174" s="61"/>
      <c r="I174" s="62">
        <f t="shared" si="42"/>
        <v>0</v>
      </c>
      <c r="J174" s="62">
        <f t="shared" si="43"/>
        <v>0</v>
      </c>
      <c r="K174" s="62">
        <f t="shared" si="47"/>
        <v>0</v>
      </c>
      <c r="L174" s="62">
        <f t="shared" si="48"/>
        <v>0</v>
      </c>
      <c r="M174" s="62">
        <f t="shared" si="44"/>
        <v>0</v>
      </c>
      <c r="N174" s="63">
        <f xml:space="preserve"> (IF(M174&lt;0,M174,IF(B174='9.1. CCA Support Schedule'!$B$19,"Calculate Manually",IF(B174='9.1. CCA Support Schedule'!$B$18,"Calculate Manually",IFERROR(IF(C174="","",M174*C174),"")))))</f>
        <v>0</v>
      </c>
      <c r="O174" s="61"/>
      <c r="P174" s="62">
        <f t="shared" si="49"/>
        <v>0</v>
      </c>
    </row>
    <row r="175" spans="1:16" x14ac:dyDescent="0.3">
      <c r="A175" s="59">
        <f t="shared" si="50"/>
        <v>0</v>
      </c>
      <c r="B175" s="59">
        <f t="shared" si="50"/>
        <v>0</v>
      </c>
      <c r="C175" s="60">
        <f>IF(B175="","",IF($B175='[36]9.1. CCA Support Schedule'!$B$12,'[36]9.1. CCA Support Schedule'!$C$12,IF(B175='[36]9.1. CCA Support Schedule'!$B$13,'[36]9.1. CCA Support Schedule'!$C$13,IF(B175='[36]9.1. CCA Support Schedule'!$B$14,'[36]9.1. CCA Support Schedule'!$C$14,IF(B175='[36]9.1. CCA Support Schedule'!$B$15,'[36]9.1. CCA Support Schedule'!$C$15,IF(B175='[36]9.1. CCA Support Schedule'!$B$16,'[36]9.1. CCA Support Schedule'!$C$16,IF(B175='[36]9.1. CCA Support Schedule'!$B$17,'[36]9.1. CCA Support Schedule'!$C$17,IF(B175='[36]9.1. CCA Support Schedule'!$B$18,'[36]9.1. CCA Support Schedule'!$C$18,IF(B175='[36]9.1. CCA Support Schedule'!$B$19,'[36]9.1. CCA Support Schedule'!$C$19,IF(B175='[36]9.1. CCA Support Schedule'!$B$20,'[36]9.1. CCA Support Schedule'!$C$20,IF(B175='[36]9.1. CCA Support Schedule'!$B$21,'[36]9.1. CCA Support Schedule'!$C$21,IF(B175='[36]9.1. CCA Support Schedule'!$B$22,'[36]9.1. CCA Support Schedule'!$C$22,IF(B175='[36]9.1. CCA Support Schedule'!$B$23,'[36]9.1. CCA Support Schedule'!$C$23,IF(B175='[36]9.1. CCA Support Schedule'!$B$24,'[36]9.1. CCA Support Schedule'!$C$24,IF(B175='[36]9.1. CCA Support Schedule'!$B$25,'[36]9.1. CCA Support Schedule'!$C$25,IF(B175='[36]9.1. CCA Support Schedule'!$B$26,'[36]9.1. CCA Support Schedule'!$C$26,IF(B175='[36]9.1. CCA Support Schedule'!$B$27,'[36]9.1. CCA Support Schedule'!$C$27,IF(B175='[36]9.1. CCA Support Schedule'!$B$28,'[36]9.1. CCA Support Schedule'!$C$28,IF(B175='[36]9.1. CCA Support Schedule'!$B$29,'[36]9.1. CCA Support Schedule'!$C$29,"")))))))))))))))))))</f>
        <v>0</v>
      </c>
      <c r="D175" s="59">
        <f t="shared" si="41"/>
        <v>0</v>
      </c>
      <c r="E175" s="54"/>
      <c r="F175" s="61"/>
      <c r="G175" s="61"/>
      <c r="H175" s="61"/>
      <c r="I175" s="62">
        <f t="shared" si="42"/>
        <v>0</v>
      </c>
      <c r="J175" s="62">
        <f t="shared" si="43"/>
        <v>0</v>
      </c>
      <c r="K175" s="62">
        <f t="shared" si="47"/>
        <v>0</v>
      </c>
      <c r="L175" s="62">
        <f t="shared" si="48"/>
        <v>0</v>
      </c>
      <c r="M175" s="62">
        <f t="shared" si="44"/>
        <v>0</v>
      </c>
      <c r="N175" s="63">
        <f xml:space="preserve"> (IF(M175&lt;0,M175,IF(B175='9.1. CCA Support Schedule'!$B$19,"Calculate Manually",IF(B175='9.1. CCA Support Schedule'!$B$18,"Calculate Manually",IFERROR(IF(C175="","",M175*C175),"")))))</f>
        <v>0</v>
      </c>
      <c r="O175" s="61"/>
      <c r="P175" s="62">
        <f t="shared" si="49"/>
        <v>0</v>
      </c>
    </row>
    <row r="176" spans="1:16" x14ac:dyDescent="0.3">
      <c r="A176" s="69"/>
      <c r="B176" s="69"/>
      <c r="C176" s="70"/>
      <c r="D176" s="55"/>
      <c r="E176" s="54"/>
      <c r="F176" s="54"/>
      <c r="G176" s="54"/>
      <c r="H176" s="54"/>
      <c r="I176" s="55"/>
      <c r="J176" s="55"/>
      <c r="K176" s="55"/>
      <c r="L176" s="55"/>
      <c r="M176" s="55"/>
      <c r="N176" s="56"/>
      <c r="O176" s="54"/>
      <c r="P176" s="55"/>
    </row>
    <row r="177" spans="1:16" ht="15" thickBot="1" x14ac:dyDescent="0.35">
      <c r="A177" s="64"/>
      <c r="B177" s="64"/>
      <c r="C177" s="65" t="s">
        <v>34</v>
      </c>
      <c r="D177" s="66">
        <f>SUM(D155:D175)</f>
        <v>28745431.829696298</v>
      </c>
      <c r="E177" s="54"/>
      <c r="F177" s="67">
        <f>SUM(F155:F176)</f>
        <v>7358733</v>
      </c>
      <c r="G177" s="67">
        <f>SUM(G155:G176)</f>
        <v>7358733</v>
      </c>
      <c r="H177" s="67">
        <f>SUM(H155:H176)</f>
        <v>0</v>
      </c>
      <c r="I177" s="66">
        <f>SUM(I155:I176)</f>
        <v>0</v>
      </c>
      <c r="J177" s="66">
        <f>SUM(J155:J176)</f>
        <v>7358733</v>
      </c>
      <c r="K177" s="66">
        <f t="shared" ref="K177:L177" si="51">SUM(K155:K176)</f>
        <v>3639366.5</v>
      </c>
      <c r="L177" s="66">
        <f t="shared" si="51"/>
        <v>0</v>
      </c>
      <c r="M177" s="66">
        <f>SUM(M155:M176)</f>
        <v>37973734.529696301</v>
      </c>
      <c r="N177" s="66">
        <f>SUM(N155:N176)</f>
        <v>3146088.4272407326</v>
      </c>
      <c r="O177" s="67">
        <f>SUM(O155:O176)</f>
        <v>3234578.2672407324</v>
      </c>
      <c r="P177" s="66">
        <f>SUM(P155:P176)</f>
        <v>32869586.562455565</v>
      </c>
    </row>
    <row r="178" spans="1:16" ht="15" thickTop="1" x14ac:dyDescent="0.3"/>
    <row r="180" spans="1:16" ht="14.55" customHeight="1" x14ac:dyDescent="0.3">
      <c r="A180" s="116" t="s">
        <v>40</v>
      </c>
      <c r="B180" s="116"/>
      <c r="C180" s="116"/>
      <c r="D180" s="116"/>
      <c r="E180" s="116"/>
      <c r="F180" s="116"/>
      <c r="G180" s="116"/>
      <c r="H180" s="116"/>
      <c r="I180" s="116"/>
      <c r="J180" s="116"/>
      <c r="K180" s="116"/>
      <c r="L180" s="116"/>
      <c r="M180" s="116"/>
      <c r="N180" s="116"/>
      <c r="O180" s="116"/>
      <c r="P180" s="116"/>
    </row>
    <row r="181" spans="1:16" x14ac:dyDescent="0.3">
      <c r="A181" s="116"/>
      <c r="B181" s="116"/>
      <c r="C181" s="116"/>
      <c r="D181" s="116"/>
      <c r="E181" s="116"/>
      <c r="F181" s="116"/>
      <c r="G181" s="116"/>
      <c r="H181" s="116"/>
      <c r="I181" s="116"/>
      <c r="J181" s="116"/>
      <c r="K181" s="116"/>
      <c r="L181" s="116"/>
      <c r="M181" s="116"/>
      <c r="N181" s="116"/>
      <c r="O181" s="116"/>
      <c r="P181" s="116"/>
    </row>
    <row r="182" spans="1:16" x14ac:dyDescent="0.3">
      <c r="A182" s="116"/>
      <c r="B182" s="116"/>
      <c r="C182" s="116"/>
      <c r="D182" s="116"/>
      <c r="E182" s="116"/>
      <c r="F182" s="116"/>
      <c r="G182" s="116"/>
      <c r="H182" s="116"/>
      <c r="I182" s="116"/>
      <c r="J182" s="116"/>
      <c r="K182" s="116"/>
      <c r="L182" s="116"/>
      <c r="M182" s="116"/>
      <c r="N182" s="116"/>
      <c r="O182" s="116"/>
      <c r="P182" s="116"/>
    </row>
    <row r="183" spans="1:16" x14ac:dyDescent="0.3">
      <c r="A183" s="116"/>
      <c r="B183" s="116"/>
      <c r="C183" s="116"/>
      <c r="D183" s="116"/>
      <c r="E183" s="116"/>
      <c r="F183" s="116"/>
      <c r="G183" s="116"/>
      <c r="H183" s="116"/>
      <c r="I183" s="116"/>
      <c r="J183" s="116"/>
      <c r="K183" s="116"/>
      <c r="L183" s="116"/>
      <c r="M183" s="116"/>
      <c r="N183" s="116"/>
      <c r="O183" s="116"/>
      <c r="P183" s="116"/>
    </row>
    <row r="184" spans="1:16" x14ac:dyDescent="0.3">
      <c r="A184" s="116"/>
      <c r="B184" s="116"/>
      <c r="C184" s="116"/>
      <c r="D184" s="116"/>
      <c r="E184" s="116"/>
      <c r="F184" s="116"/>
      <c r="G184" s="116"/>
      <c r="H184" s="116"/>
      <c r="I184" s="116"/>
      <c r="J184" s="116"/>
      <c r="K184" s="116"/>
      <c r="L184" s="116"/>
      <c r="M184" s="116"/>
      <c r="N184" s="116"/>
      <c r="O184" s="116"/>
      <c r="P184" s="116"/>
    </row>
  </sheetData>
  <mergeCells count="16">
    <mergeCell ref="A149:B149"/>
    <mergeCell ref="A151:B151"/>
    <mergeCell ref="A152:B152"/>
    <mergeCell ref="A180:P184"/>
    <mergeCell ref="A87:B87"/>
    <mergeCell ref="A89:B89"/>
    <mergeCell ref="A90:B90"/>
    <mergeCell ref="A118:B118"/>
    <mergeCell ref="A120:B120"/>
    <mergeCell ref="A121:B121"/>
    <mergeCell ref="A59:B59"/>
    <mergeCell ref="A25:B25"/>
    <mergeCell ref="A27:B27"/>
    <mergeCell ref="A28:B28"/>
    <mergeCell ref="A56:B56"/>
    <mergeCell ref="A58:B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4A84-7386-4353-845F-D330926FC9F6}">
  <dimension ref="A1:AC184"/>
  <sheetViews>
    <sheetView topLeftCell="B1" workbookViewId="0">
      <selection activeCell="N32" sqref="N32"/>
    </sheetView>
  </sheetViews>
  <sheetFormatPr defaultColWidth="8.77734375" defaultRowHeight="14.4" outlineLevelRow="1" outlineLevelCol="1" x14ac:dyDescent="0.3"/>
  <cols>
    <col min="1" max="1" width="37.77734375" style="57" customWidth="1"/>
    <col min="2" max="4" width="16.21875" style="57" customWidth="1"/>
    <col min="5" max="5" width="8.77734375" style="57"/>
    <col min="6" max="8" width="16.21875" style="57" customWidth="1"/>
    <col min="9" max="12" width="16.21875" style="57" customWidth="1" outlineLevel="1"/>
    <col min="13" max="13" width="18.21875" style="57" customWidth="1"/>
    <col min="14" max="14" width="18.21875" style="68" customWidth="1"/>
    <col min="15" max="15" width="18.21875" style="57" customWidth="1"/>
    <col min="16" max="16" width="16.21875" style="57" customWidth="1"/>
    <col min="17" max="28" width="8.77734375" style="57"/>
    <col min="29" max="29" width="8.77734375" style="58"/>
  </cols>
  <sheetData>
    <row r="1" spans="1:29" ht="17.399999999999999" x14ac:dyDescent="0.3">
      <c r="A1" s="1" t="s">
        <v>0</v>
      </c>
      <c r="B1" s="2"/>
      <c r="C1" s="2"/>
      <c r="D1" s="3"/>
      <c r="E1" s="4"/>
      <c r="F1" s="3"/>
      <c r="G1" s="3"/>
      <c r="H1" s="5"/>
      <c r="I1" s="3"/>
      <c r="J1" s="3"/>
      <c r="K1" s="3"/>
      <c r="L1" s="3"/>
      <c r="M1" s="6" t="s">
        <v>1</v>
      </c>
      <c r="N1" s="7"/>
      <c r="O1" s="3"/>
      <c r="P1" s="3"/>
      <c r="Q1" s="8"/>
      <c r="R1" s="3"/>
      <c r="S1" s="3"/>
      <c r="T1" s="3"/>
      <c r="U1" s="3"/>
      <c r="V1" s="3"/>
      <c r="W1" s="3"/>
      <c r="X1" s="3"/>
      <c r="Y1" s="3"/>
      <c r="Z1" s="3"/>
      <c r="AA1" s="3"/>
      <c r="AB1" s="3"/>
      <c r="AC1" s="9"/>
    </row>
    <row r="2" spans="1:29" x14ac:dyDescent="0.3">
      <c r="A2" s="10" t="s">
        <v>2</v>
      </c>
      <c r="B2" s="11"/>
      <c r="C2" s="11"/>
      <c r="D2" s="12"/>
      <c r="E2" s="13"/>
      <c r="F2" s="14"/>
      <c r="G2" s="14"/>
      <c r="H2" s="14"/>
      <c r="I2" s="14"/>
      <c r="J2" s="14"/>
      <c r="K2" s="14"/>
      <c r="L2" s="14"/>
      <c r="M2" s="14"/>
      <c r="N2" s="15"/>
      <c r="O2" s="14"/>
      <c r="P2" s="14"/>
      <c r="Q2" s="16"/>
      <c r="R2" s="14"/>
      <c r="S2" s="14"/>
      <c r="T2" s="14"/>
      <c r="U2" s="14"/>
      <c r="V2" s="14"/>
      <c r="W2" s="14"/>
      <c r="X2" s="14"/>
      <c r="Y2" s="14"/>
      <c r="Z2" s="14"/>
      <c r="AA2" s="14"/>
      <c r="AB2" s="14"/>
      <c r="AC2" s="17"/>
    </row>
    <row r="3" spans="1:29" x14ac:dyDescent="0.3">
      <c r="A3" s="18"/>
      <c r="B3" s="19"/>
      <c r="C3" s="19"/>
      <c r="D3" s="12"/>
      <c r="E3" s="20"/>
      <c r="F3" s="14"/>
      <c r="G3" s="14"/>
      <c r="H3" s="14"/>
      <c r="I3" s="14"/>
      <c r="J3" s="12"/>
      <c r="K3" s="12"/>
      <c r="L3" s="14"/>
      <c r="M3" s="14"/>
      <c r="N3" s="15"/>
      <c r="O3" s="14"/>
      <c r="P3" s="14"/>
      <c r="Q3" s="12"/>
      <c r="R3" s="14"/>
      <c r="S3" s="14"/>
      <c r="T3" s="14"/>
      <c r="U3" s="14"/>
      <c r="V3" s="14"/>
      <c r="W3" s="14"/>
      <c r="X3" s="14"/>
      <c r="Y3" s="14"/>
      <c r="Z3" s="14"/>
      <c r="AA3" s="14"/>
      <c r="AB3" s="14"/>
      <c r="AC3" s="17"/>
    </row>
    <row r="4" spans="1:29" hidden="1" outlineLevel="1" x14ac:dyDescent="0.3">
      <c r="A4" s="21"/>
      <c r="B4" s="22"/>
      <c r="C4" s="22"/>
      <c r="D4" s="14"/>
      <c r="E4" s="22"/>
      <c r="F4" s="22"/>
      <c r="G4" s="16"/>
      <c r="H4" s="16"/>
      <c r="I4" s="16"/>
      <c r="J4" s="16"/>
      <c r="K4" s="23"/>
      <c r="L4" s="23"/>
      <c r="M4" s="14"/>
      <c r="N4" s="16"/>
      <c r="O4" s="24"/>
      <c r="P4" s="16"/>
      <c r="Q4" s="14"/>
      <c r="R4" s="14"/>
      <c r="S4" s="14"/>
      <c r="T4" s="14"/>
      <c r="U4" s="14"/>
      <c r="V4" s="14"/>
      <c r="W4" s="14"/>
      <c r="X4" s="14"/>
      <c r="Y4" s="14"/>
      <c r="Z4" s="14"/>
      <c r="AA4" s="14"/>
      <c r="AB4" s="14"/>
      <c r="AC4" s="25"/>
    </row>
    <row r="5" spans="1:29" hidden="1" outlineLevel="1" x14ac:dyDescent="0.3">
      <c r="A5" s="21"/>
      <c r="B5" s="22"/>
      <c r="C5" s="22"/>
      <c r="D5" s="14"/>
      <c r="E5" s="22"/>
      <c r="F5" s="22"/>
      <c r="G5" s="16"/>
      <c r="H5" s="16"/>
      <c r="I5" s="16"/>
      <c r="J5" s="16"/>
      <c r="K5" s="23"/>
      <c r="L5" s="23"/>
      <c r="M5" s="14"/>
      <c r="N5" s="16"/>
      <c r="O5" s="24"/>
      <c r="P5" s="16"/>
      <c r="Q5" s="14"/>
      <c r="R5" s="14"/>
      <c r="S5" s="14"/>
      <c r="T5" s="14"/>
      <c r="U5" s="14"/>
      <c r="V5" s="14"/>
      <c r="W5" s="14"/>
      <c r="X5" s="14"/>
      <c r="Y5" s="14"/>
      <c r="Z5" s="14"/>
      <c r="AA5" s="14"/>
      <c r="AB5" s="14"/>
      <c r="AC5" s="25"/>
    </row>
    <row r="6" spans="1:29" hidden="1" outlineLevel="1" x14ac:dyDescent="0.3">
      <c r="A6" s="26"/>
      <c r="B6" s="22"/>
      <c r="C6" s="22"/>
      <c r="D6" s="14"/>
      <c r="E6" s="22"/>
      <c r="F6" s="22"/>
      <c r="G6" s="16"/>
      <c r="H6" s="16"/>
      <c r="I6" s="16"/>
      <c r="J6" s="16"/>
      <c r="K6" s="23"/>
      <c r="L6" s="23"/>
      <c r="M6" s="14"/>
      <c r="N6" s="16"/>
      <c r="O6" s="24"/>
      <c r="P6" s="16"/>
      <c r="Q6" s="14"/>
      <c r="R6" s="14"/>
      <c r="S6" s="14"/>
      <c r="T6" s="14"/>
      <c r="U6" s="14"/>
      <c r="V6" s="14"/>
      <c r="W6" s="14"/>
      <c r="X6" s="14"/>
      <c r="Y6" s="14"/>
      <c r="Z6" s="14"/>
      <c r="AA6" s="14"/>
      <c r="AB6" s="14"/>
      <c r="AC6" s="25"/>
    </row>
    <row r="7" spans="1:29" hidden="1" outlineLevel="1" x14ac:dyDescent="0.3">
      <c r="A7" s="26"/>
      <c r="B7" s="22"/>
      <c r="C7" s="22"/>
      <c r="D7" s="14"/>
      <c r="E7" s="22"/>
      <c r="F7" s="22"/>
      <c r="G7" s="16"/>
      <c r="H7" s="16"/>
      <c r="I7" s="16"/>
      <c r="J7" s="16"/>
      <c r="K7" s="23"/>
      <c r="L7" s="23"/>
      <c r="M7" s="14"/>
      <c r="N7" s="16"/>
      <c r="O7" s="24"/>
      <c r="P7" s="16"/>
      <c r="Q7" s="14"/>
      <c r="R7" s="14"/>
      <c r="S7" s="14"/>
      <c r="T7" s="14"/>
      <c r="U7" s="14"/>
      <c r="V7" s="14"/>
      <c r="W7" s="14"/>
      <c r="X7" s="14"/>
      <c r="Y7" s="14"/>
      <c r="Z7" s="14"/>
      <c r="AA7" s="14"/>
      <c r="AB7" s="14"/>
      <c r="AC7" s="25"/>
    </row>
    <row r="8" spans="1:29" hidden="1" outlineLevel="1" x14ac:dyDescent="0.3">
      <c r="A8" s="26"/>
      <c r="B8" s="22"/>
      <c r="C8" s="22"/>
      <c r="D8" s="14"/>
      <c r="E8" s="22"/>
      <c r="F8" s="22"/>
      <c r="G8" s="16"/>
      <c r="H8" s="16"/>
      <c r="I8" s="16"/>
      <c r="J8" s="16"/>
      <c r="K8" s="23"/>
      <c r="L8" s="23"/>
      <c r="M8" s="14"/>
      <c r="N8" s="16"/>
      <c r="O8" s="24"/>
      <c r="P8" s="16"/>
      <c r="Q8" s="14"/>
      <c r="R8" s="14"/>
      <c r="S8" s="14"/>
      <c r="T8" s="14"/>
      <c r="U8" s="14"/>
      <c r="V8" s="14"/>
      <c r="W8" s="14"/>
      <c r="X8" s="14"/>
      <c r="Y8" s="14"/>
      <c r="Z8" s="14"/>
      <c r="AA8" s="14"/>
      <c r="AB8" s="14"/>
      <c r="AC8" s="25"/>
    </row>
    <row r="9" spans="1:29" hidden="1" outlineLevel="1" x14ac:dyDescent="0.3">
      <c r="A9" s="26"/>
      <c r="B9" s="22"/>
      <c r="C9" s="22"/>
      <c r="D9" s="14"/>
      <c r="E9" s="22"/>
      <c r="F9" s="22"/>
      <c r="G9" s="16"/>
      <c r="H9" s="16"/>
      <c r="I9" s="16"/>
      <c r="J9" s="16"/>
      <c r="K9" s="23"/>
      <c r="L9" s="23"/>
      <c r="M9" s="14"/>
      <c r="N9" s="16"/>
      <c r="O9" s="24"/>
      <c r="P9" s="16"/>
      <c r="Q9" s="14"/>
      <c r="R9" s="14"/>
      <c r="S9" s="14"/>
      <c r="T9" s="14"/>
      <c r="U9" s="14"/>
      <c r="V9" s="14"/>
      <c r="W9" s="14"/>
      <c r="X9" s="14"/>
      <c r="Y9" s="14"/>
      <c r="Z9" s="14"/>
      <c r="AA9" s="14"/>
      <c r="AB9" s="14"/>
      <c r="AC9" s="25"/>
    </row>
    <row r="10" spans="1:29" hidden="1" outlineLevel="1" x14ac:dyDescent="0.3">
      <c r="A10" s="26"/>
      <c r="B10" s="22"/>
      <c r="C10" s="22"/>
      <c r="D10" s="14"/>
      <c r="E10" s="22"/>
      <c r="F10" s="22"/>
      <c r="G10" s="16"/>
      <c r="H10" s="16"/>
      <c r="I10" s="16"/>
      <c r="J10" s="16"/>
      <c r="K10" s="23"/>
      <c r="L10" s="23"/>
      <c r="M10" s="14"/>
      <c r="N10" s="16"/>
      <c r="O10" s="24"/>
      <c r="P10" s="16"/>
      <c r="Q10" s="14"/>
      <c r="R10" s="14"/>
      <c r="S10" s="14"/>
      <c r="T10" s="14"/>
      <c r="U10" s="14"/>
      <c r="V10" s="14"/>
      <c r="W10" s="14"/>
      <c r="X10" s="14"/>
      <c r="Y10" s="14"/>
      <c r="Z10" s="14"/>
      <c r="AA10" s="14"/>
      <c r="AB10" s="14"/>
      <c r="AC10" s="25"/>
    </row>
    <row r="11" spans="1:29" hidden="1" outlineLevel="1" x14ac:dyDescent="0.3">
      <c r="A11" s="26"/>
      <c r="B11" s="22"/>
      <c r="C11" s="22"/>
      <c r="D11" s="14"/>
      <c r="E11" s="22"/>
      <c r="F11" s="22"/>
      <c r="G11" s="16"/>
      <c r="H11" s="16"/>
      <c r="I11" s="16"/>
      <c r="J11" s="16"/>
      <c r="K11" s="23"/>
      <c r="L11" s="23"/>
      <c r="M11" s="14"/>
      <c r="N11" s="16"/>
      <c r="O11" s="24"/>
      <c r="P11" s="16"/>
      <c r="Q11" s="14"/>
      <c r="R11" s="14"/>
      <c r="S11" s="14"/>
      <c r="T11" s="14"/>
      <c r="U11" s="14"/>
      <c r="V11" s="14"/>
      <c r="W11" s="14"/>
      <c r="X11" s="14"/>
      <c r="Y11" s="14"/>
      <c r="Z11" s="14"/>
      <c r="AA11" s="14"/>
      <c r="AB11" s="14"/>
      <c r="AC11" s="25"/>
    </row>
    <row r="12" spans="1:29" hidden="1" outlineLevel="1" x14ac:dyDescent="0.3">
      <c r="A12" s="26"/>
      <c r="B12" s="22"/>
      <c r="C12" s="22"/>
      <c r="D12" s="14"/>
      <c r="E12" s="22"/>
      <c r="F12" s="22"/>
      <c r="G12" s="16"/>
      <c r="H12" s="16"/>
      <c r="I12" s="16"/>
      <c r="J12" s="16"/>
      <c r="K12" s="23"/>
      <c r="L12" s="23"/>
      <c r="M12" s="14"/>
      <c r="N12" s="16"/>
      <c r="O12" s="24"/>
      <c r="P12" s="16"/>
      <c r="Q12" s="14"/>
      <c r="R12" s="14"/>
      <c r="S12" s="14"/>
      <c r="T12" s="14"/>
      <c r="U12" s="14"/>
      <c r="V12" s="14"/>
      <c r="W12" s="14"/>
      <c r="X12" s="14"/>
      <c r="Y12" s="14"/>
      <c r="Z12" s="14"/>
      <c r="AA12" s="14"/>
      <c r="AB12" s="14"/>
      <c r="AC12" s="25"/>
    </row>
    <row r="13" spans="1:29" hidden="1" outlineLevel="1" x14ac:dyDescent="0.3">
      <c r="A13" s="26"/>
      <c r="B13" s="22"/>
      <c r="C13" s="22"/>
      <c r="D13" s="14"/>
      <c r="E13" s="22"/>
      <c r="F13" s="22"/>
      <c r="G13" s="16"/>
      <c r="H13" s="16"/>
      <c r="I13" s="16"/>
      <c r="J13" s="16"/>
      <c r="K13" s="23"/>
      <c r="L13" s="23"/>
      <c r="M13" s="14"/>
      <c r="N13" s="16"/>
      <c r="O13" s="24"/>
      <c r="P13" s="16"/>
      <c r="Q13" s="14"/>
      <c r="R13" s="14"/>
      <c r="S13" s="14"/>
      <c r="T13" s="14"/>
      <c r="U13" s="14"/>
      <c r="V13" s="14"/>
      <c r="W13" s="14"/>
      <c r="X13" s="14"/>
      <c r="Y13" s="14"/>
      <c r="Z13" s="14"/>
      <c r="AA13" s="14"/>
      <c r="AB13" s="14"/>
      <c r="AC13" s="25"/>
    </row>
    <row r="14" spans="1:29" hidden="1" outlineLevel="1" x14ac:dyDescent="0.3">
      <c r="A14" s="26"/>
      <c r="B14" s="22"/>
      <c r="C14" s="22"/>
      <c r="D14" s="14"/>
      <c r="E14" s="22"/>
      <c r="F14" s="22"/>
      <c r="G14" s="16"/>
      <c r="H14" s="16"/>
      <c r="I14" s="16"/>
      <c r="J14" s="16"/>
      <c r="K14" s="23"/>
      <c r="L14" s="23"/>
      <c r="M14" s="14"/>
      <c r="N14" s="16"/>
      <c r="O14" s="24"/>
      <c r="P14" s="16"/>
      <c r="Q14" s="14"/>
      <c r="R14" s="14"/>
      <c r="S14" s="14"/>
      <c r="T14" s="14"/>
      <c r="U14" s="14"/>
      <c r="V14" s="14"/>
      <c r="W14" s="14"/>
      <c r="X14" s="14"/>
      <c r="Y14" s="14"/>
      <c r="Z14" s="14"/>
      <c r="AA14" s="14"/>
      <c r="AB14" s="14"/>
      <c r="AC14" s="25"/>
    </row>
    <row r="15" spans="1:29" hidden="1" outlineLevel="1" x14ac:dyDescent="0.3">
      <c r="A15" s="26"/>
      <c r="B15" s="22"/>
      <c r="C15" s="22"/>
      <c r="D15" s="14"/>
      <c r="E15" s="22"/>
      <c r="F15" s="22"/>
      <c r="G15" s="16"/>
      <c r="H15" s="16"/>
      <c r="I15" s="16"/>
      <c r="J15" s="16"/>
      <c r="K15" s="23"/>
      <c r="L15" s="23"/>
      <c r="M15" s="14"/>
      <c r="N15" s="16"/>
      <c r="O15" s="24"/>
      <c r="P15" s="16"/>
      <c r="Q15" s="14"/>
      <c r="R15" s="14"/>
      <c r="S15" s="14"/>
      <c r="T15" s="14"/>
      <c r="U15" s="14"/>
      <c r="V15" s="14"/>
      <c r="W15" s="14"/>
      <c r="X15" s="14"/>
      <c r="Y15" s="14"/>
      <c r="Z15" s="14"/>
      <c r="AA15" s="14"/>
      <c r="AB15" s="14"/>
      <c r="AC15" s="25"/>
    </row>
    <row r="16" spans="1:29" hidden="1" outlineLevel="1" x14ac:dyDescent="0.3">
      <c r="A16" s="26"/>
      <c r="B16" s="22"/>
      <c r="C16" s="22"/>
      <c r="D16" s="14"/>
      <c r="E16" s="22"/>
      <c r="F16" s="22"/>
      <c r="G16" s="16"/>
      <c r="H16" s="16"/>
      <c r="I16" s="16"/>
      <c r="J16" s="16"/>
      <c r="K16" s="23"/>
      <c r="L16" s="23"/>
      <c r="M16" s="14"/>
      <c r="N16" s="16"/>
      <c r="O16" s="24"/>
      <c r="P16" s="16"/>
      <c r="Q16" s="14"/>
      <c r="R16" s="14"/>
      <c r="S16" s="14"/>
      <c r="T16" s="14"/>
      <c r="U16" s="14"/>
      <c r="V16" s="14"/>
      <c r="W16" s="14"/>
      <c r="X16" s="14"/>
      <c r="Y16" s="14"/>
      <c r="Z16" s="14"/>
      <c r="AA16" s="14"/>
      <c r="AB16" s="14"/>
      <c r="AC16" s="25"/>
    </row>
    <row r="17" spans="1:29" hidden="1" outlineLevel="1" x14ac:dyDescent="0.3">
      <c r="A17" s="21"/>
      <c r="B17" s="22"/>
      <c r="C17" s="22"/>
      <c r="D17" s="14"/>
      <c r="E17" s="22"/>
      <c r="F17" s="22"/>
      <c r="G17" s="16"/>
      <c r="H17" s="16"/>
      <c r="I17" s="16"/>
      <c r="J17" s="16"/>
      <c r="K17" s="23"/>
      <c r="L17" s="23"/>
      <c r="M17" s="14"/>
      <c r="N17" s="16"/>
      <c r="O17" s="24"/>
      <c r="P17" s="16"/>
      <c r="Q17" s="14"/>
      <c r="R17" s="14"/>
      <c r="S17" s="14"/>
      <c r="T17" s="14"/>
      <c r="U17" s="14"/>
      <c r="V17" s="14"/>
      <c r="W17" s="14"/>
      <c r="X17" s="14"/>
      <c r="Y17" s="14"/>
      <c r="Z17" s="14"/>
      <c r="AA17" s="14"/>
      <c r="AB17" s="14"/>
      <c r="AC17" s="25"/>
    </row>
    <row r="18" spans="1:29" hidden="1" outlineLevel="1" x14ac:dyDescent="0.3">
      <c r="A18" s="26"/>
      <c r="B18" s="22"/>
      <c r="C18" s="22"/>
      <c r="D18" s="14"/>
      <c r="E18" s="22"/>
      <c r="F18" s="22"/>
      <c r="G18" s="16"/>
      <c r="H18" s="16"/>
      <c r="I18" s="16"/>
      <c r="J18" s="16"/>
      <c r="K18" s="23"/>
      <c r="L18" s="23"/>
      <c r="M18" s="14"/>
      <c r="N18" s="16"/>
      <c r="O18" s="24"/>
      <c r="P18" s="16"/>
      <c r="Q18" s="14"/>
      <c r="R18" s="14"/>
      <c r="S18" s="14"/>
      <c r="T18" s="14"/>
      <c r="U18" s="14"/>
      <c r="V18" s="14"/>
      <c r="W18" s="14"/>
      <c r="X18" s="14"/>
      <c r="Y18" s="14"/>
      <c r="Z18" s="14"/>
      <c r="AA18" s="14"/>
      <c r="AB18" s="14"/>
      <c r="AC18" s="25"/>
    </row>
    <row r="19" spans="1:29" hidden="1" outlineLevel="1" x14ac:dyDescent="0.3">
      <c r="A19" s="26"/>
      <c r="B19" s="22"/>
      <c r="C19" s="22"/>
      <c r="D19" s="14"/>
      <c r="E19" s="22"/>
      <c r="F19" s="22"/>
      <c r="G19" s="16"/>
      <c r="H19" s="16"/>
      <c r="I19" s="16"/>
      <c r="J19" s="16"/>
      <c r="K19" s="23"/>
      <c r="L19" s="23"/>
      <c r="M19" s="14"/>
      <c r="N19" s="16"/>
      <c r="O19" s="24"/>
      <c r="P19" s="16"/>
      <c r="Q19" s="14"/>
      <c r="R19" s="14"/>
      <c r="S19" s="14"/>
      <c r="T19" s="14"/>
      <c r="U19" s="14"/>
      <c r="V19" s="14"/>
      <c r="W19" s="14"/>
      <c r="X19" s="14"/>
      <c r="Y19" s="14"/>
      <c r="Z19" s="14"/>
      <c r="AA19" s="14"/>
      <c r="AB19" s="14"/>
      <c r="AC19" s="25"/>
    </row>
    <row r="20" spans="1:29" hidden="1" outlineLevel="1" x14ac:dyDescent="0.3">
      <c r="A20" s="26"/>
      <c r="B20" s="22"/>
      <c r="C20" s="22"/>
      <c r="D20" s="14"/>
      <c r="E20" s="22"/>
      <c r="F20" s="22"/>
      <c r="G20" s="16"/>
      <c r="H20" s="16"/>
      <c r="I20" s="16"/>
      <c r="J20" s="16"/>
      <c r="K20" s="23"/>
      <c r="L20" s="23"/>
      <c r="M20" s="14"/>
      <c r="N20" s="16"/>
      <c r="O20" s="24"/>
      <c r="P20" s="16"/>
      <c r="Q20" s="14"/>
      <c r="R20" s="14"/>
      <c r="S20" s="14"/>
      <c r="T20" s="14"/>
      <c r="U20" s="14"/>
      <c r="V20" s="14"/>
      <c r="W20" s="14"/>
      <c r="X20" s="14"/>
      <c r="Y20" s="14"/>
      <c r="Z20" s="14"/>
      <c r="AA20" s="14"/>
      <c r="AB20" s="14"/>
      <c r="AC20" s="25"/>
    </row>
    <row r="21" spans="1:29" hidden="1" outlineLevel="1" x14ac:dyDescent="0.3">
      <c r="A21" s="21"/>
      <c r="B21" s="22"/>
      <c r="C21" s="22"/>
      <c r="D21" s="14"/>
      <c r="E21" s="22"/>
      <c r="F21" s="22"/>
      <c r="G21" s="16"/>
      <c r="H21" s="16"/>
      <c r="I21" s="16"/>
      <c r="J21" s="16"/>
      <c r="K21" s="23"/>
      <c r="L21" s="23"/>
      <c r="M21" s="14"/>
      <c r="N21" s="16"/>
      <c r="O21" s="24"/>
      <c r="P21" s="16"/>
      <c r="Q21" s="14"/>
      <c r="R21" s="14"/>
      <c r="S21" s="14"/>
      <c r="T21" s="14"/>
      <c r="U21" s="14"/>
      <c r="V21" s="14"/>
      <c r="W21" s="14"/>
      <c r="X21" s="14"/>
      <c r="Y21" s="14"/>
      <c r="Z21" s="14"/>
      <c r="AA21" s="14"/>
      <c r="AB21" s="14"/>
      <c r="AC21" s="25"/>
    </row>
    <row r="22" spans="1:29" hidden="1" outlineLevel="1" x14ac:dyDescent="0.3">
      <c r="A22" s="21"/>
      <c r="B22" s="22"/>
      <c r="C22" s="22"/>
      <c r="D22" s="14"/>
      <c r="E22" s="22"/>
      <c r="F22" s="22"/>
      <c r="G22" s="16"/>
      <c r="H22" s="16"/>
      <c r="I22" s="16"/>
      <c r="J22" s="16"/>
      <c r="K22" s="23"/>
      <c r="L22" s="23"/>
      <c r="M22" s="14"/>
      <c r="N22" s="16"/>
      <c r="O22" s="24"/>
      <c r="P22" s="16"/>
      <c r="Q22" s="14"/>
      <c r="R22" s="14"/>
      <c r="S22" s="14"/>
      <c r="T22" s="14"/>
      <c r="U22" s="14"/>
      <c r="V22" s="14"/>
      <c r="W22" s="14"/>
      <c r="X22" s="14"/>
      <c r="Y22" s="14"/>
      <c r="Z22" s="14"/>
      <c r="AA22" s="14"/>
      <c r="AB22" s="14"/>
      <c r="AC22" s="25"/>
    </row>
    <row r="23" spans="1:29" ht="15" collapsed="1" thickBot="1" x14ac:dyDescent="0.35">
      <c r="A23" s="27"/>
      <c r="B23" s="28"/>
      <c r="C23" s="28"/>
      <c r="D23" s="29"/>
      <c r="E23" s="30"/>
      <c r="F23" s="31"/>
      <c r="G23" s="31"/>
      <c r="H23" s="31"/>
      <c r="I23" s="31"/>
      <c r="J23" s="31"/>
      <c r="K23" s="31"/>
      <c r="L23" s="31"/>
      <c r="M23" s="31"/>
      <c r="N23" s="32"/>
      <c r="O23" s="31"/>
      <c r="P23" s="31"/>
      <c r="Q23" s="29"/>
      <c r="R23" s="31"/>
      <c r="S23" s="31"/>
      <c r="T23" s="31"/>
      <c r="U23" s="31"/>
      <c r="V23" s="31"/>
      <c r="W23" s="31"/>
      <c r="X23" s="31"/>
      <c r="Y23" s="31"/>
      <c r="Z23" s="31"/>
      <c r="AA23" s="31"/>
      <c r="AB23" s="31"/>
      <c r="AC23" s="33"/>
    </row>
    <row r="24" spans="1:29" ht="15" thickBot="1" x14ac:dyDescent="0.35">
      <c r="A24" s="34"/>
      <c r="B24" s="35"/>
      <c r="C24" s="35"/>
      <c r="D24" s="36"/>
      <c r="E24" s="37"/>
      <c r="F24" s="38"/>
      <c r="G24" s="38"/>
      <c r="H24" s="38"/>
      <c r="I24" s="38"/>
      <c r="J24" s="38"/>
      <c r="K24" s="38"/>
      <c r="L24" s="38"/>
      <c r="M24" s="38"/>
      <c r="N24" s="39"/>
      <c r="O24" s="38"/>
      <c r="P24" s="38"/>
      <c r="Q24" s="36"/>
      <c r="R24" s="38"/>
      <c r="S24" s="38"/>
      <c r="T24" s="38"/>
      <c r="U24" s="38"/>
      <c r="V24" s="38"/>
      <c r="W24" s="38"/>
      <c r="X24" s="38"/>
      <c r="Y24" s="38"/>
      <c r="Z24" s="38"/>
      <c r="AA24" s="38"/>
      <c r="AB24" s="38"/>
      <c r="AC24" s="40"/>
    </row>
    <row r="25" spans="1:29" ht="27" thickBot="1" x14ac:dyDescent="0.35">
      <c r="A25" s="114" t="s">
        <v>3</v>
      </c>
      <c r="B25" s="115"/>
      <c r="C25" s="41" t="s">
        <v>4</v>
      </c>
      <c r="D25" s="11" t="s">
        <v>41</v>
      </c>
      <c r="E25" s="37"/>
      <c r="F25" s="38"/>
      <c r="G25" s="38"/>
      <c r="H25" s="38"/>
      <c r="I25" s="38"/>
      <c r="J25" s="38"/>
      <c r="K25" s="38"/>
      <c r="L25" s="38"/>
      <c r="M25" s="38"/>
      <c r="N25" s="39"/>
      <c r="O25" s="38"/>
      <c r="P25" s="38"/>
      <c r="Q25" s="36"/>
      <c r="R25" s="38"/>
      <c r="S25" s="38"/>
      <c r="T25" s="38"/>
      <c r="U25" s="38"/>
      <c r="V25" s="38"/>
      <c r="W25" s="38"/>
      <c r="X25" s="38"/>
      <c r="Y25" s="38"/>
      <c r="Z25" s="38"/>
      <c r="AA25" s="38"/>
      <c r="AB25" s="38"/>
      <c r="AC25" s="40"/>
    </row>
    <row r="26" spans="1:29" ht="15" thickBot="1" x14ac:dyDescent="0.35">
      <c r="A26" s="34"/>
      <c r="B26" s="35"/>
      <c r="C26" s="35"/>
      <c r="D26" s="36"/>
      <c r="E26" s="37"/>
      <c r="F26" s="38"/>
      <c r="G26" s="38"/>
      <c r="H26" s="38"/>
      <c r="I26" s="38"/>
      <c r="J26" s="38"/>
      <c r="K26" s="38"/>
      <c r="L26" s="38"/>
      <c r="M26" s="38"/>
      <c r="N26" s="39"/>
      <c r="O26" s="38"/>
      <c r="P26" s="38"/>
      <c r="Q26" s="36"/>
      <c r="R26" s="38"/>
      <c r="S26" s="38"/>
      <c r="T26" s="38"/>
      <c r="U26" s="38"/>
      <c r="V26" s="38"/>
      <c r="W26" s="38"/>
      <c r="X26" s="38"/>
      <c r="Y26" s="38"/>
      <c r="Z26" s="38"/>
      <c r="AA26" s="38"/>
      <c r="AB26" s="38"/>
      <c r="AC26" s="40"/>
    </row>
    <row r="27" spans="1:29" ht="15" thickBot="1" x14ac:dyDescent="0.35">
      <c r="A27" s="114" t="s">
        <v>5</v>
      </c>
      <c r="B27" s="115"/>
      <c r="C27" s="42" t="s">
        <v>6</v>
      </c>
      <c r="D27" s="43" t="s">
        <v>7</v>
      </c>
      <c r="E27" s="37"/>
      <c r="F27" s="38"/>
      <c r="G27" s="38"/>
      <c r="H27" s="38"/>
      <c r="I27" s="38"/>
      <c r="J27" s="38"/>
      <c r="K27" s="38"/>
      <c r="L27" s="38"/>
      <c r="M27" s="38"/>
      <c r="N27" s="39"/>
      <c r="O27" s="38"/>
      <c r="P27" s="38"/>
      <c r="Q27" s="36"/>
      <c r="R27" s="38"/>
      <c r="S27" s="38"/>
      <c r="T27" s="38"/>
      <c r="U27" s="38"/>
      <c r="V27" s="38"/>
      <c r="W27" s="38"/>
      <c r="X27" s="38"/>
      <c r="Y27" s="38"/>
      <c r="Z27" s="38"/>
      <c r="AA27" s="38"/>
      <c r="AB27" s="38"/>
      <c r="AC27" s="40"/>
    </row>
    <row r="28" spans="1:29" ht="15" thickBot="1" x14ac:dyDescent="0.35">
      <c r="A28" s="112" t="s">
        <v>8</v>
      </c>
      <c r="B28" s="113"/>
      <c r="C28" s="44">
        <v>1.5</v>
      </c>
      <c r="D28" s="36"/>
      <c r="E28" s="37"/>
      <c r="F28" s="38"/>
      <c r="G28" s="38"/>
      <c r="H28" s="38"/>
      <c r="I28" s="38"/>
      <c r="J28" s="38"/>
      <c r="K28" s="38"/>
      <c r="L28" s="38"/>
      <c r="M28" s="38"/>
      <c r="N28" s="39"/>
      <c r="O28" s="38"/>
      <c r="P28" s="38"/>
      <c r="Q28" s="36"/>
      <c r="R28" s="38"/>
      <c r="S28" s="38"/>
      <c r="T28" s="38"/>
      <c r="U28" s="38"/>
      <c r="V28" s="38"/>
      <c r="W28" s="38"/>
      <c r="X28" s="38"/>
      <c r="Y28" s="38"/>
      <c r="Z28" s="38"/>
      <c r="AA28" s="38"/>
      <c r="AB28" s="38"/>
      <c r="AC28" s="40"/>
    </row>
    <row r="29" spans="1:29" x14ac:dyDescent="0.3">
      <c r="A29" s="34"/>
      <c r="B29" s="35"/>
      <c r="C29" s="35"/>
      <c r="D29" s="36"/>
      <c r="E29" s="37"/>
      <c r="F29" s="38"/>
      <c r="G29" s="38"/>
      <c r="H29" s="38"/>
      <c r="I29" s="38"/>
      <c r="J29" s="45"/>
      <c r="K29" s="46"/>
      <c r="L29" s="38"/>
      <c r="M29" s="38"/>
      <c r="N29" s="39"/>
      <c r="O29" s="38"/>
      <c r="P29" s="38"/>
      <c r="Q29" s="36"/>
      <c r="R29" s="38"/>
      <c r="S29" s="38"/>
      <c r="T29" s="38"/>
      <c r="U29" s="38"/>
      <c r="V29" s="38"/>
      <c r="W29" s="38"/>
      <c r="X29" s="38"/>
      <c r="Y29" s="38"/>
      <c r="Z29" s="38"/>
      <c r="AA29" s="38"/>
      <c r="AB29" s="38"/>
      <c r="AC29" s="40"/>
    </row>
    <row r="30" spans="1:29" ht="66.599999999999994" thickBot="1" x14ac:dyDescent="0.35">
      <c r="A30" s="47" t="s">
        <v>9</v>
      </c>
      <c r="B30" s="47" t="s">
        <v>10</v>
      </c>
      <c r="C30" s="47" t="s">
        <v>11</v>
      </c>
      <c r="D30" s="47" t="s">
        <v>12</v>
      </c>
      <c r="E30" s="48"/>
      <c r="F30" s="48" t="s">
        <v>13</v>
      </c>
      <c r="G30" s="48" t="s">
        <v>14</v>
      </c>
      <c r="H30" s="48" t="s">
        <v>15</v>
      </c>
      <c r="I30" s="49" t="s">
        <v>16</v>
      </c>
      <c r="J30" s="49" t="s">
        <v>17</v>
      </c>
      <c r="K30" s="49" t="s">
        <v>18</v>
      </c>
      <c r="L30" s="49" t="s">
        <v>19</v>
      </c>
      <c r="M30" s="49" t="s">
        <v>20</v>
      </c>
      <c r="N30" s="49" t="s">
        <v>21</v>
      </c>
      <c r="O30" s="48" t="s">
        <v>22</v>
      </c>
      <c r="P30" s="49" t="s">
        <v>23</v>
      </c>
      <c r="Q30" s="50"/>
      <c r="R30" s="50"/>
      <c r="S30" s="50"/>
      <c r="T30" s="50"/>
      <c r="U30" s="50"/>
      <c r="V30" s="50"/>
      <c r="W30" s="50"/>
      <c r="X30" s="50"/>
      <c r="Y30" s="50"/>
      <c r="Z30" s="50"/>
      <c r="AA30" s="50"/>
      <c r="AB30" s="50"/>
      <c r="AC30" s="51"/>
    </row>
    <row r="31" spans="1:29" x14ac:dyDescent="0.3">
      <c r="A31" s="52"/>
      <c r="B31" s="52"/>
      <c r="C31" s="52"/>
      <c r="D31" s="53"/>
      <c r="E31" s="54"/>
      <c r="F31" s="54"/>
      <c r="G31" s="54"/>
      <c r="H31" s="54"/>
      <c r="I31" s="55"/>
      <c r="J31" s="55"/>
      <c r="K31" s="55"/>
      <c r="L31" s="55"/>
      <c r="M31" s="55"/>
      <c r="N31" s="56"/>
      <c r="O31" s="54"/>
      <c r="P31" s="55"/>
      <c r="Q31" s="54"/>
      <c r="R31" s="54"/>
      <c r="S31" s="54"/>
      <c r="T31" s="54"/>
    </row>
    <row r="32" spans="1:29" x14ac:dyDescent="0.3">
      <c r="A32" s="59">
        <f>'[36]9. Sch 8 - CCA'!A33</f>
        <v>0</v>
      </c>
      <c r="B32" s="59" t="s">
        <v>24</v>
      </c>
      <c r="C32" s="60">
        <v>0.04</v>
      </c>
      <c r="D32" s="59"/>
      <c r="E32" s="54"/>
      <c r="F32" s="61"/>
      <c r="G32" s="61"/>
      <c r="H32" s="61">
        <f>'[36]REF.3 - CCA Continuity Schedule'!$G$7</f>
        <v>0</v>
      </c>
      <c r="I32" s="62">
        <f t="shared" ref="I32:I51" si="0">IF($C$27="No",0,IF((-H32+G32-F32)&lt;0,0,(-H32+G32-F32)))</f>
        <v>0</v>
      </c>
      <c r="J32" s="62">
        <f t="shared" ref="J32:J51" si="1">IF($C$27="No",0,IF((G32-I32)&lt;0,0,(G32-I32)))</f>
        <v>0</v>
      </c>
      <c r="K32" s="62">
        <f>IF(B32="Class 12",0,(IF($C$27="No",0,IF(((J32*$C$28)-J32)&lt;0,0,((J32*$C$28)-J32)))))</f>
        <v>0</v>
      </c>
      <c r="L32" s="62">
        <f>IF(((F32-G32+H32)*50%)&lt;0,0,(F32-G32+H32)*50%)</f>
        <v>0</v>
      </c>
      <c r="M32" s="62">
        <f>IF(OR(B32="Class 13",B32="Class 14.1"),"Calculate Manually",IF(B32="Class 12",MIN((D32+F32+H32),(D32+F32+H32+K32-L32)),(D32+F32+H32+K32-L32)))</f>
        <v>0</v>
      </c>
      <c r="N32" s="63">
        <f xml:space="preserve"> (IF(M32&lt;0,M32,IF(B32='9.1. CCA Support Schedule'!$B$19,"Calculate Manually",IF(B32='9.1. CCA Support Schedule'!$B$18,"Calculate Manually",IFERROR(IF(C32="","",M32*C32),"")))))</f>
        <v>0</v>
      </c>
      <c r="O32" s="61">
        <f t="shared" ref="O32:O40" si="2">N32</f>
        <v>0</v>
      </c>
      <c r="P32" s="62">
        <f>IF((D32+F32+H32-O32)&lt;0,0,(D32+F32+H32-O32))</f>
        <v>0</v>
      </c>
      <c r="Q32" s="54"/>
      <c r="R32" s="54"/>
      <c r="S32" s="54"/>
      <c r="T32" s="54"/>
    </row>
    <row r="33" spans="1:20" x14ac:dyDescent="0.3">
      <c r="A33" s="59">
        <f>'[36]9. Sch 8 - CCA'!A34</f>
        <v>0</v>
      </c>
      <c r="B33" s="59" t="s">
        <v>25</v>
      </c>
      <c r="C33" s="60">
        <v>0.06</v>
      </c>
      <c r="D33" s="59"/>
      <c r="E33" s="54"/>
      <c r="F33" s="61">
        <v>55832</v>
      </c>
      <c r="G33" s="61"/>
      <c r="H33" s="61">
        <f>'[36]REF.3 - CCA Continuity Schedule'!$G$8</f>
        <v>0</v>
      </c>
      <c r="I33" s="62">
        <f t="shared" si="0"/>
        <v>0</v>
      </c>
      <c r="J33" s="62">
        <f>IF($C$27="No",0,IF((G33-I33)&lt;0,0,(G33-I33)))</f>
        <v>0</v>
      </c>
      <c r="K33" s="62">
        <f>IF(B33="Class 12",0,(IF($C$27="No",0,IF(((J33*$C$28)-J33)&lt;0,0,((J33*$C$28)-J33)))))</f>
        <v>0</v>
      </c>
      <c r="L33" s="62">
        <f t="shared" ref="L33:L51" si="3">IF(((F33-G33+H33)*50%)&lt;0,0,(F33-G33+H33)*50%)</f>
        <v>27916</v>
      </c>
      <c r="M33" s="62">
        <f t="shared" ref="M33:M51" si="4">IF(OR(B33="Class 13",B33="Class 14.1"),"Calculate Manually",IF(B33="Class 12",MIN((D33+F33+H33),(D33+F33+H33+K33-L33)),(D33+F33+H33+K33-L33)))</f>
        <v>27916</v>
      </c>
      <c r="N33" s="63">
        <f xml:space="preserve"> (IF(M33&lt;0,M33,IF(B33='9.1. CCA Support Schedule'!$B$19,"Calculate Manually",IF(B33='9.1. CCA Support Schedule'!$B$18,"Calculate Manually",IFERROR(IF(C33="","",M33*C33),"")))))</f>
        <v>1674.96</v>
      </c>
      <c r="O33" s="61">
        <f t="shared" si="2"/>
        <v>1674.96</v>
      </c>
      <c r="P33" s="62">
        <f t="shared" ref="P33:P51" si="5">IF((D33+F33+H33-O33)&lt;0,0,(D33+F33+H33-O33))</f>
        <v>54157.04</v>
      </c>
      <c r="Q33" s="54"/>
      <c r="R33" s="54"/>
      <c r="S33" s="54"/>
      <c r="T33" s="54"/>
    </row>
    <row r="34" spans="1:20" x14ac:dyDescent="0.3">
      <c r="A34" s="59">
        <f>'[36]9. Sch 8 - CCA'!A35</f>
        <v>0</v>
      </c>
      <c r="B34" s="59" t="s">
        <v>26</v>
      </c>
      <c r="C34" s="60">
        <v>0.2</v>
      </c>
      <c r="D34" s="59"/>
      <c r="E34" s="54"/>
      <c r="F34" s="61">
        <v>1752239</v>
      </c>
      <c r="G34" s="61"/>
      <c r="H34" s="61">
        <f>'[36]REF.3 - CCA Continuity Schedule'!$G$11</f>
        <v>0</v>
      </c>
      <c r="I34" s="62">
        <f t="shared" si="0"/>
        <v>0</v>
      </c>
      <c r="J34" s="62">
        <f t="shared" si="1"/>
        <v>0</v>
      </c>
      <c r="K34" s="62">
        <f>IF(B34="Class 12",0,(IF($C$27="No",0,IF(((J34*$C$28)-J34)&lt;0,0,((J34*$C$28)-J34)))))</f>
        <v>0</v>
      </c>
      <c r="L34" s="62">
        <f t="shared" si="3"/>
        <v>876119.5</v>
      </c>
      <c r="M34" s="62">
        <f>IF(OR(B34="Class 13",B34="Class 14.1"),"Calculate Manually",IF(B34="Class 12",MIN((D34+F34+H34),(D34+F34+H34+K34-L34)),(D34+F34+H34+K34-L34)))</f>
        <v>876119.5</v>
      </c>
      <c r="N34" s="63">
        <f xml:space="preserve"> (IF(M34&lt;0,M34,IF(B34='9.1. CCA Support Schedule'!$B$19,"Calculate Manually",IF(B34='9.1. CCA Support Schedule'!$B$18,"Calculate Manually",IFERROR(IF(C34="","",M34*C34),"")))))</f>
        <v>175223.90000000002</v>
      </c>
      <c r="O34" s="61">
        <f t="shared" si="2"/>
        <v>175223.90000000002</v>
      </c>
      <c r="P34" s="62">
        <f t="shared" si="5"/>
        <v>1577015.1</v>
      </c>
      <c r="Q34" s="54"/>
      <c r="R34" s="54"/>
      <c r="S34" s="54"/>
      <c r="T34" s="54"/>
    </row>
    <row r="35" spans="1:20" x14ac:dyDescent="0.3">
      <c r="A35" s="59">
        <f>'[36]9. Sch 8 - CCA'!A36</f>
        <v>0</v>
      </c>
      <c r="B35" s="59" t="s">
        <v>27</v>
      </c>
      <c r="C35" s="60">
        <v>0.3</v>
      </c>
      <c r="D35" s="59"/>
      <c r="E35" s="54"/>
      <c r="F35" s="61">
        <v>459485</v>
      </c>
      <c r="G35" s="61"/>
      <c r="H35" s="61">
        <f>'[36]REF.3 - CCA Continuity Schedule'!$G$12</f>
        <v>0</v>
      </c>
      <c r="I35" s="62">
        <f t="shared" si="0"/>
        <v>0</v>
      </c>
      <c r="J35" s="62">
        <f t="shared" si="1"/>
        <v>0</v>
      </c>
      <c r="K35" s="62">
        <f t="shared" ref="K35:K51" si="6">IF(B35="Class 12",0,(IF($C$27="No",0,IF(((J35*$C$28)-J35)&lt;0,0,((J35*$C$28)-J35)))))</f>
        <v>0</v>
      </c>
      <c r="L35" s="62">
        <f t="shared" si="3"/>
        <v>229742.5</v>
      </c>
      <c r="M35" s="62">
        <f t="shared" si="4"/>
        <v>229742.5</v>
      </c>
      <c r="N35" s="63">
        <f xml:space="preserve"> (IF(M35&lt;0,M35,IF(B35='9.1. CCA Support Schedule'!$B$19,"Calculate Manually",IF(B35='9.1. CCA Support Schedule'!$B$18,"Calculate Manually",IFERROR(IF(C35="","",M35*C35),"")))))</f>
        <v>68922.75</v>
      </c>
      <c r="O35" s="61">
        <f t="shared" si="2"/>
        <v>68922.75</v>
      </c>
      <c r="P35" s="62">
        <f t="shared" si="5"/>
        <v>390562.25</v>
      </c>
      <c r="Q35" s="54"/>
      <c r="R35" s="54"/>
      <c r="S35" s="54"/>
      <c r="T35" s="54"/>
    </row>
    <row r="36" spans="1:20" x14ac:dyDescent="0.3">
      <c r="A36" s="59">
        <f>'[36]9. Sch 8 - CCA'!A37</f>
        <v>0</v>
      </c>
      <c r="B36" s="59" t="s">
        <v>28</v>
      </c>
      <c r="C36" s="60">
        <v>1</v>
      </c>
      <c r="D36" s="59"/>
      <c r="E36" s="54"/>
      <c r="F36" s="61">
        <v>550748</v>
      </c>
      <c r="G36" s="61"/>
      <c r="H36" s="61">
        <f>'[36]REF.3 - CCA Continuity Schedule'!$G$14</f>
        <v>0</v>
      </c>
      <c r="I36" s="62">
        <f t="shared" si="0"/>
        <v>0</v>
      </c>
      <c r="J36" s="62">
        <f t="shared" si="1"/>
        <v>0</v>
      </c>
      <c r="K36" s="62">
        <f t="shared" si="6"/>
        <v>0</v>
      </c>
      <c r="L36" s="62">
        <f t="shared" si="3"/>
        <v>275374</v>
      </c>
      <c r="M36" s="62">
        <f>IF(OR(B36="Class 13",B36="Class 14.1"),"Calculate Manually",IF(B36="Class 12",MIN((D36+F36+H36),(D36+F36+H36+K36-L36)),(D36+F36+H36+K36-L36)))</f>
        <v>275374</v>
      </c>
      <c r="N36" s="63">
        <f xml:space="preserve"> (IF(M36&lt;0,M36,IF(B36='9.1. CCA Support Schedule'!$B$19,"Calculate Manually",IF(B36='9.1. CCA Support Schedule'!$B$18,"Calculate Manually",IFERROR(IF(C36="","",M36*C36),"")))))</f>
        <v>275374</v>
      </c>
      <c r="O36" s="61">
        <f t="shared" si="2"/>
        <v>275374</v>
      </c>
      <c r="P36" s="62">
        <f t="shared" si="5"/>
        <v>275374</v>
      </c>
      <c r="Q36" s="54"/>
      <c r="R36" s="54"/>
      <c r="S36" s="54"/>
      <c r="T36" s="54"/>
    </row>
    <row r="37" spans="1:20" x14ac:dyDescent="0.3">
      <c r="A37" s="59">
        <f>'[36]9. Sch 8 - CCA'!A38</f>
        <v>0</v>
      </c>
      <c r="B37" s="59" t="s">
        <v>29</v>
      </c>
      <c r="C37" s="60">
        <v>0.45</v>
      </c>
      <c r="D37" s="59"/>
      <c r="E37" s="54"/>
      <c r="F37" s="61"/>
      <c r="G37" s="61"/>
      <c r="H37" s="61">
        <f>'[36]REF.3 - CCA Continuity Schedule'!$G$20</f>
        <v>0</v>
      </c>
      <c r="I37" s="62">
        <f>IF($C$27="No",0,IF((-H37+G37-F37)&lt;0,0,(-H37+G37-F37)))</f>
        <v>0</v>
      </c>
      <c r="J37" s="62">
        <f>IF($C$27="No",0,IF((G37-I37)&lt;0,0,(G37-I37)))</f>
        <v>0</v>
      </c>
      <c r="K37" s="62">
        <f t="shared" si="6"/>
        <v>0</v>
      </c>
      <c r="L37" s="62">
        <f>IF(((F37-G37+H37)*50%)&lt;0,0,(F37-G37+H37)*50%)</f>
        <v>0</v>
      </c>
      <c r="M37" s="62">
        <f>IF(OR(B37="Class 13",B37="Class 14.1"),"Calculate Manually",IF(B37="Class 12",MIN((D37+F37+H37),(D37+F37+H37+K37-L37)),(D37+F37+H37+K37-L37)))</f>
        <v>0</v>
      </c>
      <c r="N37" s="63">
        <f xml:space="preserve"> (IF(M37&lt;0,M37,IF(B37='9.1. CCA Support Schedule'!$B$19,"Calculate Manually",IF(B37='9.1. CCA Support Schedule'!$B$18,"Calculate Manually",IFERROR(IF(C37="","",M37*C37),"")))))</f>
        <v>0</v>
      </c>
      <c r="O37" s="61">
        <f t="shared" si="2"/>
        <v>0</v>
      </c>
      <c r="P37" s="62">
        <f t="shared" si="5"/>
        <v>0</v>
      </c>
      <c r="Q37" s="54"/>
      <c r="R37" s="54"/>
      <c r="S37" s="54"/>
      <c r="T37" s="54"/>
    </row>
    <row r="38" spans="1:20" x14ac:dyDescent="0.3">
      <c r="A38" s="59">
        <f>'[36]9. Sch 8 - CCA'!A39</f>
        <v>0</v>
      </c>
      <c r="B38" s="59" t="s">
        <v>30</v>
      </c>
      <c r="C38" s="60">
        <v>0.08</v>
      </c>
      <c r="D38" s="59"/>
      <c r="E38" s="54"/>
      <c r="F38" s="61">
        <v>2674272</v>
      </c>
      <c r="G38" s="61"/>
      <c r="H38" s="61">
        <v>0</v>
      </c>
      <c r="I38" s="62">
        <f t="shared" si="0"/>
        <v>0</v>
      </c>
      <c r="J38" s="62">
        <f t="shared" si="1"/>
        <v>0</v>
      </c>
      <c r="K38" s="62">
        <f t="shared" si="6"/>
        <v>0</v>
      </c>
      <c r="L38" s="62">
        <f t="shared" si="3"/>
        <v>1337136</v>
      </c>
      <c r="M38" s="62">
        <f t="shared" si="4"/>
        <v>1337136</v>
      </c>
      <c r="N38" s="63">
        <f xml:space="preserve"> (IF(M38&lt;0,M38,IF(B38='9.1. CCA Support Schedule'!$B$19,"Calculate Manually",IF(B38='9.1. CCA Support Schedule'!$B$18,"Calculate Manually",IFERROR(IF(C38="","",M38*C38),"")))))</f>
        <v>106970.88</v>
      </c>
      <c r="O38" s="61">
        <f t="shared" si="2"/>
        <v>106970.88</v>
      </c>
      <c r="P38" s="62">
        <f t="shared" si="5"/>
        <v>2567301.1200000001</v>
      </c>
      <c r="Q38" s="54"/>
      <c r="R38" s="54"/>
      <c r="S38" s="54"/>
      <c r="T38" s="54"/>
    </row>
    <row r="39" spans="1:20" x14ac:dyDescent="0.3">
      <c r="A39" s="59">
        <f>'[36]9. Sch 8 - CCA'!A40</f>
        <v>0</v>
      </c>
      <c r="B39" s="59" t="s">
        <v>31</v>
      </c>
      <c r="C39" s="60">
        <v>0.55000000000000004</v>
      </c>
      <c r="D39" s="59"/>
      <c r="E39" s="54"/>
      <c r="F39" s="61">
        <v>81671</v>
      </c>
      <c r="G39" s="61"/>
      <c r="H39" s="61">
        <f>'[36]REF.3 - CCA Continuity Schedule'!$G$21</f>
        <v>0</v>
      </c>
      <c r="I39" s="62">
        <f t="shared" si="0"/>
        <v>0</v>
      </c>
      <c r="J39" s="62">
        <f t="shared" si="1"/>
        <v>0</v>
      </c>
      <c r="K39" s="62">
        <f t="shared" si="6"/>
        <v>0</v>
      </c>
      <c r="L39" s="62">
        <f t="shared" si="3"/>
        <v>40835.5</v>
      </c>
      <c r="M39" s="62">
        <f t="shared" si="4"/>
        <v>40835.5</v>
      </c>
      <c r="N39" s="63">
        <f xml:space="preserve"> (IF(M39&lt;0,M39,IF(B39='9.1. CCA Support Schedule'!$B$19,"Calculate Manually",IF(B39='9.1. CCA Support Schedule'!$B$18,"Calculate Manually",IFERROR(IF(C39="","",M39*C39),"")))))</f>
        <v>22459.525000000001</v>
      </c>
      <c r="O39" s="61">
        <f>N39</f>
        <v>22459.525000000001</v>
      </c>
      <c r="P39" s="62">
        <f t="shared" si="5"/>
        <v>59211.474999999999</v>
      </c>
      <c r="Q39" s="54"/>
      <c r="R39" s="54"/>
      <c r="S39" s="54"/>
      <c r="T39" s="54"/>
    </row>
    <row r="40" spans="1:20" x14ac:dyDescent="0.3">
      <c r="A40" s="59">
        <f>'[36]9. Sch 8 - CCA'!A41</f>
        <v>0</v>
      </c>
      <c r="B40" s="59" t="s">
        <v>32</v>
      </c>
      <c r="C40" s="60">
        <v>0</v>
      </c>
      <c r="D40" s="59"/>
      <c r="E40" s="54"/>
      <c r="F40" s="61">
        <v>1296843</v>
      </c>
      <c r="G40" s="61"/>
      <c r="H40" s="61"/>
      <c r="I40" s="62">
        <f t="shared" si="0"/>
        <v>0</v>
      </c>
      <c r="J40" s="62">
        <f t="shared" si="1"/>
        <v>0</v>
      </c>
      <c r="K40" s="62">
        <f t="shared" si="6"/>
        <v>0</v>
      </c>
      <c r="L40" s="62">
        <f t="shared" si="3"/>
        <v>648421.5</v>
      </c>
      <c r="M40" s="62">
        <f t="shared" si="4"/>
        <v>648421.5</v>
      </c>
      <c r="N40" s="63">
        <f xml:space="preserve"> (IF(M40&lt;0,M40,IF(B40='9.1. CCA Support Schedule'!$B$19,"Calculate Manually",IF(B40='9.1. CCA Support Schedule'!$B$18,"Calculate Manually",IFERROR(IF(C40="","",M40*C40),"")))))</f>
        <v>0</v>
      </c>
      <c r="O40" s="61">
        <f t="shared" si="2"/>
        <v>0</v>
      </c>
      <c r="P40" s="62">
        <f t="shared" si="5"/>
        <v>1296843</v>
      </c>
      <c r="Q40" s="54"/>
      <c r="R40" s="54"/>
      <c r="S40" s="54"/>
      <c r="T40" s="54"/>
    </row>
    <row r="41" spans="1:20" x14ac:dyDescent="0.3">
      <c r="A41" s="59">
        <f>'[36]9. Sch 8 - CCA'!A42</f>
        <v>0</v>
      </c>
      <c r="B41" s="59" t="s">
        <v>33</v>
      </c>
      <c r="C41" s="60">
        <v>0.05</v>
      </c>
      <c r="D41" s="59"/>
      <c r="E41" s="54"/>
      <c r="F41" s="61"/>
      <c r="G41" s="61"/>
      <c r="H41" s="61">
        <f>'[36]REF.3 - CCA Continuity Schedule'!$G$17</f>
        <v>0</v>
      </c>
      <c r="I41" s="62">
        <f t="shared" si="0"/>
        <v>0</v>
      </c>
      <c r="J41" s="62">
        <f t="shared" si="1"/>
        <v>0</v>
      </c>
      <c r="K41" s="62">
        <f t="shared" si="6"/>
        <v>0</v>
      </c>
      <c r="L41" s="62">
        <f t="shared" si="3"/>
        <v>0</v>
      </c>
      <c r="M41" s="62" t="str">
        <f t="shared" si="4"/>
        <v>Calculate Manually</v>
      </c>
      <c r="N41" s="63" t="str">
        <f xml:space="preserve"> (IF(M41&lt;0,M41,IF(B41='9.1. CCA Support Schedule'!$B$19,"Calculate Manually",IF(B41='9.1. CCA Support Schedule'!$B$18,"Calculate Manually",IFERROR(IF(C41="","",M41*C41),"")))))</f>
        <v>Calculate Manually</v>
      </c>
      <c r="O41" s="61">
        <f>D41*0.05</f>
        <v>0</v>
      </c>
      <c r="P41" s="62">
        <f t="shared" si="5"/>
        <v>0</v>
      </c>
      <c r="Q41" s="54"/>
      <c r="R41" s="54"/>
      <c r="S41" s="54"/>
      <c r="T41" s="54"/>
    </row>
    <row r="42" spans="1:20" x14ac:dyDescent="0.3">
      <c r="A42" s="59">
        <f>'[36]9. Sch 8 - CCA'!A43</f>
        <v>0</v>
      </c>
      <c r="B42" s="59">
        <f>'[36]9. Sch 8 - CCA'!B43</f>
        <v>0</v>
      </c>
      <c r="C42" s="60">
        <f>IF(B42="","",IF($B42='[36]9.1. CCA Support Schedule'!$B$12,'[36]9.1. CCA Support Schedule'!$C$12,IF(B42='[36]9.1. CCA Support Schedule'!$B$13,'[36]9.1. CCA Support Schedule'!$C$13,IF(B42='[36]9.1. CCA Support Schedule'!$B$14,'[36]9.1. CCA Support Schedule'!$C$14,IF(B42='[36]9.1. CCA Support Schedule'!$B$15,'[36]9.1. CCA Support Schedule'!$C$15,IF(B42='[36]9.1. CCA Support Schedule'!$B$16,'[36]9.1. CCA Support Schedule'!$C$16,IF(B42='[36]9.1. CCA Support Schedule'!$B$17,'[36]9.1. CCA Support Schedule'!$C$17,IF(B42='[36]9.1. CCA Support Schedule'!$B$18,'[36]9.1. CCA Support Schedule'!$C$18,IF(B42='[36]9.1. CCA Support Schedule'!$B$19,'[36]9.1. CCA Support Schedule'!$C$19,IF(B42='[36]9.1. CCA Support Schedule'!$B$20,'[36]9.1. CCA Support Schedule'!$C$20,IF(B42='[36]9.1. CCA Support Schedule'!$B$21,'[36]9.1. CCA Support Schedule'!$C$21,IF(B42='[36]9.1. CCA Support Schedule'!$B$22,'[36]9.1. CCA Support Schedule'!$C$22,IF(B42='[36]9.1. CCA Support Schedule'!$B$23,'[36]9.1. CCA Support Schedule'!$C$23,IF(B42='[36]9.1. CCA Support Schedule'!$B$24,'[36]9.1. CCA Support Schedule'!$C$24,IF(B42='[36]9.1. CCA Support Schedule'!$B$25,'[36]9.1. CCA Support Schedule'!$C$25,IF(B42='[36]9.1. CCA Support Schedule'!$B$26,'[36]9.1. CCA Support Schedule'!$C$26,IF(B42='[36]9.1. CCA Support Schedule'!$B$27,'[36]9.1. CCA Support Schedule'!$C$27,IF(B42='[36]9.1. CCA Support Schedule'!$B$28,'[36]9.1. CCA Support Schedule'!$C$28,IF(B42='[36]9.1. CCA Support Schedule'!$B$29,'[36]9.1. CCA Support Schedule'!$C$29,"")))))))))))))))))))</f>
        <v>0</v>
      </c>
      <c r="D42" s="59">
        <f>'[36]9. Sch 8 - CCA'!P43</f>
        <v>0</v>
      </c>
      <c r="E42" s="54"/>
      <c r="F42" s="61"/>
      <c r="G42" s="61"/>
      <c r="H42" s="61"/>
      <c r="I42" s="62">
        <f t="shared" si="0"/>
        <v>0</v>
      </c>
      <c r="J42" s="62">
        <f t="shared" si="1"/>
        <v>0</v>
      </c>
      <c r="K42" s="62">
        <f t="shared" si="6"/>
        <v>0</v>
      </c>
      <c r="L42" s="62">
        <f t="shared" si="3"/>
        <v>0</v>
      </c>
      <c r="M42" s="62">
        <f t="shared" si="4"/>
        <v>0</v>
      </c>
      <c r="N42" s="63">
        <f xml:space="preserve"> (IF(M42&lt;0,M42,IF(B42='9.1. CCA Support Schedule'!$B$19,"Calculate Manually",IF(B42='9.1. CCA Support Schedule'!$B$18,"Calculate Manually",IFERROR(IF(C42="","",M42*C42),"")))))</f>
        <v>0</v>
      </c>
      <c r="O42" s="61"/>
      <c r="P42" s="62">
        <f t="shared" si="5"/>
        <v>0</v>
      </c>
      <c r="Q42" s="54"/>
      <c r="R42" s="54"/>
      <c r="S42" s="54"/>
      <c r="T42" s="54"/>
    </row>
    <row r="43" spans="1:20" x14ac:dyDescent="0.3">
      <c r="A43" s="59">
        <f>'[36]9. Sch 8 - CCA'!A44</f>
        <v>0</v>
      </c>
      <c r="B43" s="59">
        <f>'[36]9. Sch 8 - CCA'!B44</f>
        <v>0</v>
      </c>
      <c r="C43" s="60">
        <f>IF(B43="","",IF($B43='[36]9.1. CCA Support Schedule'!$B$12,'[36]9.1. CCA Support Schedule'!$C$12,IF(B43='[36]9.1. CCA Support Schedule'!$B$13,'[36]9.1. CCA Support Schedule'!$C$13,IF(B43='[36]9.1. CCA Support Schedule'!$B$14,'[36]9.1. CCA Support Schedule'!$C$14,IF(B43='[36]9.1. CCA Support Schedule'!$B$15,'[36]9.1. CCA Support Schedule'!$C$15,IF(B43='[36]9.1. CCA Support Schedule'!$B$16,'[36]9.1. CCA Support Schedule'!$C$16,IF(B43='[36]9.1. CCA Support Schedule'!$B$17,'[36]9.1. CCA Support Schedule'!$C$17,IF(B43='[36]9.1. CCA Support Schedule'!$B$18,'[36]9.1. CCA Support Schedule'!$C$18,IF(B43='[36]9.1. CCA Support Schedule'!$B$19,'[36]9.1. CCA Support Schedule'!$C$19,IF(B43='[36]9.1. CCA Support Schedule'!$B$20,'[36]9.1. CCA Support Schedule'!$C$20,IF(B43='[36]9.1. CCA Support Schedule'!$B$21,'[36]9.1. CCA Support Schedule'!$C$21,IF(B43='[36]9.1. CCA Support Schedule'!$B$22,'[36]9.1. CCA Support Schedule'!$C$22,IF(B43='[36]9.1. CCA Support Schedule'!$B$23,'[36]9.1. CCA Support Schedule'!$C$23,IF(B43='[36]9.1. CCA Support Schedule'!$B$24,'[36]9.1. CCA Support Schedule'!$C$24,IF(B43='[36]9.1. CCA Support Schedule'!$B$25,'[36]9.1. CCA Support Schedule'!$C$25,IF(B43='[36]9.1. CCA Support Schedule'!$B$26,'[36]9.1. CCA Support Schedule'!$C$26,IF(B43='[36]9.1. CCA Support Schedule'!$B$27,'[36]9.1. CCA Support Schedule'!$C$27,IF(B43='[36]9.1. CCA Support Schedule'!$B$28,'[36]9.1. CCA Support Schedule'!$C$28,IF(B43='[36]9.1. CCA Support Schedule'!$B$29,'[36]9.1. CCA Support Schedule'!$C$29,"")))))))))))))))))))</f>
        <v>0</v>
      </c>
      <c r="D43" s="59">
        <f>'[36]9. Sch 8 - CCA'!P44</f>
        <v>0</v>
      </c>
      <c r="E43" s="54"/>
      <c r="F43" s="61"/>
      <c r="G43" s="61"/>
      <c r="H43" s="61"/>
      <c r="I43" s="62">
        <f t="shared" si="0"/>
        <v>0</v>
      </c>
      <c r="J43" s="62">
        <f t="shared" si="1"/>
        <v>0</v>
      </c>
      <c r="K43" s="62">
        <f t="shared" si="6"/>
        <v>0</v>
      </c>
      <c r="L43" s="62">
        <f t="shared" si="3"/>
        <v>0</v>
      </c>
      <c r="M43" s="62">
        <f t="shared" si="4"/>
        <v>0</v>
      </c>
      <c r="N43" s="63">
        <f xml:space="preserve"> (IF(M43&lt;0,M43,IF(B43='9.1. CCA Support Schedule'!$B$19,"Calculate Manually",IF(B43='9.1. CCA Support Schedule'!$B$18,"Calculate Manually",IFERROR(IF(C43="","",M43*C43),"")))))</f>
        <v>0</v>
      </c>
      <c r="O43" s="61"/>
      <c r="P43" s="62">
        <f t="shared" si="5"/>
        <v>0</v>
      </c>
      <c r="Q43" s="54"/>
      <c r="R43" s="54"/>
      <c r="S43" s="54"/>
      <c r="T43" s="54"/>
    </row>
    <row r="44" spans="1:20" x14ac:dyDescent="0.3">
      <c r="A44" s="59">
        <f>'[36]9. Sch 8 - CCA'!A45</f>
        <v>0</v>
      </c>
      <c r="B44" s="59">
        <f>'[36]9. Sch 8 - CCA'!B45</f>
        <v>0</v>
      </c>
      <c r="C44" s="60">
        <f>IF(B44="","",IF($B44='[36]9.1. CCA Support Schedule'!$B$12,'[36]9.1. CCA Support Schedule'!$C$12,IF(B44='[36]9.1. CCA Support Schedule'!$B$13,'[36]9.1. CCA Support Schedule'!$C$13,IF(B44='[36]9.1. CCA Support Schedule'!$B$14,'[36]9.1. CCA Support Schedule'!$C$14,IF(B44='[36]9.1. CCA Support Schedule'!$B$15,'[36]9.1. CCA Support Schedule'!$C$15,IF(B44='[36]9.1. CCA Support Schedule'!$B$16,'[36]9.1. CCA Support Schedule'!$C$16,IF(B44='[36]9.1. CCA Support Schedule'!$B$17,'[36]9.1. CCA Support Schedule'!$C$17,IF(B44='[36]9.1. CCA Support Schedule'!$B$18,'[36]9.1. CCA Support Schedule'!$C$18,IF(B44='[36]9.1. CCA Support Schedule'!$B$19,'[36]9.1. CCA Support Schedule'!$C$19,IF(B44='[36]9.1. CCA Support Schedule'!$B$20,'[36]9.1. CCA Support Schedule'!$C$20,IF(B44='[36]9.1. CCA Support Schedule'!$B$21,'[36]9.1. CCA Support Schedule'!$C$21,IF(B44='[36]9.1. CCA Support Schedule'!$B$22,'[36]9.1. CCA Support Schedule'!$C$22,IF(B44='[36]9.1. CCA Support Schedule'!$B$23,'[36]9.1. CCA Support Schedule'!$C$23,IF(B44='[36]9.1. CCA Support Schedule'!$B$24,'[36]9.1. CCA Support Schedule'!$C$24,IF(B44='[36]9.1. CCA Support Schedule'!$B$25,'[36]9.1. CCA Support Schedule'!$C$25,IF(B44='[36]9.1. CCA Support Schedule'!$B$26,'[36]9.1. CCA Support Schedule'!$C$26,IF(B44='[36]9.1. CCA Support Schedule'!$B$27,'[36]9.1. CCA Support Schedule'!$C$27,IF(B44='[36]9.1. CCA Support Schedule'!$B$28,'[36]9.1. CCA Support Schedule'!$C$28,IF(B44='[36]9.1. CCA Support Schedule'!$B$29,'[36]9.1. CCA Support Schedule'!$C$29,"")))))))))))))))))))</f>
        <v>0</v>
      </c>
      <c r="D44" s="59">
        <f>'[36]9. Sch 8 - CCA'!P45</f>
        <v>0</v>
      </c>
      <c r="E44" s="54"/>
      <c r="F44" s="61"/>
      <c r="G44" s="61"/>
      <c r="H44" s="61"/>
      <c r="I44" s="62">
        <f t="shared" si="0"/>
        <v>0</v>
      </c>
      <c r="J44" s="62">
        <f t="shared" si="1"/>
        <v>0</v>
      </c>
      <c r="K44" s="62">
        <f t="shared" si="6"/>
        <v>0</v>
      </c>
      <c r="L44" s="62">
        <f t="shared" si="3"/>
        <v>0</v>
      </c>
      <c r="M44" s="62">
        <f t="shared" si="4"/>
        <v>0</v>
      </c>
      <c r="N44" s="63">
        <f xml:space="preserve"> (IF(M44&lt;0,M44,IF(B44='9.1. CCA Support Schedule'!$B$19,"Calculate Manually",IF(B44='9.1. CCA Support Schedule'!$B$18,"Calculate Manually",IFERROR(IF(C44="","",M44*C44),"")))))</f>
        <v>0</v>
      </c>
      <c r="O44" s="61"/>
      <c r="P44" s="62">
        <f t="shared" si="5"/>
        <v>0</v>
      </c>
      <c r="Q44" s="54"/>
      <c r="R44" s="54"/>
      <c r="S44" s="54"/>
      <c r="T44" s="54"/>
    </row>
    <row r="45" spans="1:20" x14ac:dyDescent="0.3">
      <c r="A45" s="59">
        <f>'[36]9. Sch 8 - CCA'!A46</f>
        <v>0</v>
      </c>
      <c r="B45" s="59">
        <f>'[36]9. Sch 8 - CCA'!B46</f>
        <v>0</v>
      </c>
      <c r="C45" s="60">
        <f>IF(B45="","",IF($B45='[36]9.1. CCA Support Schedule'!$B$12,'[36]9.1. CCA Support Schedule'!$C$12,IF(B45='[36]9.1. CCA Support Schedule'!$B$13,'[36]9.1. CCA Support Schedule'!$C$13,IF(B45='[36]9.1. CCA Support Schedule'!$B$14,'[36]9.1. CCA Support Schedule'!$C$14,IF(B45='[36]9.1. CCA Support Schedule'!$B$15,'[36]9.1. CCA Support Schedule'!$C$15,IF(B45='[36]9.1. CCA Support Schedule'!$B$16,'[36]9.1. CCA Support Schedule'!$C$16,IF(B45='[36]9.1. CCA Support Schedule'!$B$17,'[36]9.1. CCA Support Schedule'!$C$17,IF(B45='[36]9.1. CCA Support Schedule'!$B$18,'[36]9.1. CCA Support Schedule'!$C$18,IF(B45='[36]9.1. CCA Support Schedule'!$B$19,'[36]9.1. CCA Support Schedule'!$C$19,IF(B45='[36]9.1. CCA Support Schedule'!$B$20,'[36]9.1. CCA Support Schedule'!$C$20,IF(B45='[36]9.1. CCA Support Schedule'!$B$21,'[36]9.1. CCA Support Schedule'!$C$21,IF(B45='[36]9.1. CCA Support Schedule'!$B$22,'[36]9.1. CCA Support Schedule'!$C$22,IF(B45='[36]9.1. CCA Support Schedule'!$B$23,'[36]9.1. CCA Support Schedule'!$C$23,IF(B45='[36]9.1. CCA Support Schedule'!$B$24,'[36]9.1. CCA Support Schedule'!$C$24,IF(B45='[36]9.1. CCA Support Schedule'!$B$25,'[36]9.1. CCA Support Schedule'!$C$25,IF(B45='[36]9.1. CCA Support Schedule'!$B$26,'[36]9.1. CCA Support Schedule'!$C$26,IF(B45='[36]9.1. CCA Support Schedule'!$B$27,'[36]9.1. CCA Support Schedule'!$C$27,IF(B45='[36]9.1. CCA Support Schedule'!$B$28,'[36]9.1. CCA Support Schedule'!$C$28,IF(B45='[36]9.1. CCA Support Schedule'!$B$29,'[36]9.1. CCA Support Schedule'!$C$29,"")))))))))))))))))))</f>
        <v>0</v>
      </c>
      <c r="D45" s="59">
        <f>'[36]9. Sch 8 - CCA'!P46</f>
        <v>0</v>
      </c>
      <c r="E45" s="54"/>
      <c r="F45" s="61"/>
      <c r="G45" s="61"/>
      <c r="H45" s="61"/>
      <c r="I45" s="62">
        <f t="shared" si="0"/>
        <v>0</v>
      </c>
      <c r="J45" s="62">
        <f t="shared" si="1"/>
        <v>0</v>
      </c>
      <c r="K45" s="62">
        <f t="shared" si="6"/>
        <v>0</v>
      </c>
      <c r="L45" s="62">
        <f t="shared" si="3"/>
        <v>0</v>
      </c>
      <c r="M45" s="62">
        <f t="shared" si="4"/>
        <v>0</v>
      </c>
      <c r="N45" s="63">
        <f xml:space="preserve"> (IF(M45&lt;0,M45,IF(B45='9.1. CCA Support Schedule'!$B$19,"Calculate Manually",IF(B45='9.1. CCA Support Schedule'!$B$18,"Calculate Manually",IFERROR(IF(C45="","",M45*C45),"")))))</f>
        <v>0</v>
      </c>
      <c r="O45" s="61"/>
      <c r="P45" s="62">
        <f t="shared" si="5"/>
        <v>0</v>
      </c>
      <c r="Q45" s="54"/>
      <c r="R45" s="54"/>
      <c r="S45" s="54"/>
      <c r="T45" s="54"/>
    </row>
    <row r="46" spans="1:20" x14ac:dyDescent="0.3">
      <c r="A46" s="59">
        <f>'[36]9. Sch 8 - CCA'!A47</f>
        <v>0</v>
      </c>
      <c r="B46" s="59">
        <f>'[36]9. Sch 8 - CCA'!B47</f>
        <v>0</v>
      </c>
      <c r="C46" s="60">
        <f>IF(B46="","",IF($B46='[36]9.1. CCA Support Schedule'!$B$12,'[36]9.1. CCA Support Schedule'!$C$12,IF(B46='[36]9.1. CCA Support Schedule'!$B$13,'[36]9.1. CCA Support Schedule'!$C$13,IF(B46='[36]9.1. CCA Support Schedule'!$B$14,'[36]9.1. CCA Support Schedule'!$C$14,IF(B46='[36]9.1. CCA Support Schedule'!$B$15,'[36]9.1. CCA Support Schedule'!$C$15,IF(B46='[36]9.1. CCA Support Schedule'!$B$16,'[36]9.1. CCA Support Schedule'!$C$16,IF(B46='[36]9.1. CCA Support Schedule'!$B$17,'[36]9.1. CCA Support Schedule'!$C$17,IF(B46='[36]9.1. CCA Support Schedule'!$B$18,'[36]9.1. CCA Support Schedule'!$C$18,IF(B46='[36]9.1. CCA Support Schedule'!$B$19,'[36]9.1. CCA Support Schedule'!$C$19,IF(B46='[36]9.1. CCA Support Schedule'!$B$20,'[36]9.1. CCA Support Schedule'!$C$20,IF(B46='[36]9.1. CCA Support Schedule'!$B$21,'[36]9.1. CCA Support Schedule'!$C$21,IF(B46='[36]9.1. CCA Support Schedule'!$B$22,'[36]9.1. CCA Support Schedule'!$C$22,IF(B46='[36]9.1. CCA Support Schedule'!$B$23,'[36]9.1. CCA Support Schedule'!$C$23,IF(B46='[36]9.1. CCA Support Schedule'!$B$24,'[36]9.1. CCA Support Schedule'!$C$24,IF(B46='[36]9.1. CCA Support Schedule'!$B$25,'[36]9.1. CCA Support Schedule'!$C$25,IF(B46='[36]9.1. CCA Support Schedule'!$B$26,'[36]9.1. CCA Support Schedule'!$C$26,IF(B46='[36]9.1. CCA Support Schedule'!$B$27,'[36]9.1. CCA Support Schedule'!$C$27,IF(B46='[36]9.1. CCA Support Schedule'!$B$28,'[36]9.1. CCA Support Schedule'!$C$28,IF(B46='[36]9.1. CCA Support Schedule'!$B$29,'[36]9.1. CCA Support Schedule'!$C$29,"")))))))))))))))))))</f>
        <v>0</v>
      </c>
      <c r="D46" s="59">
        <f>'[36]9. Sch 8 - CCA'!P47</f>
        <v>0</v>
      </c>
      <c r="E46" s="54"/>
      <c r="F46" s="61"/>
      <c r="G46" s="61"/>
      <c r="H46" s="61"/>
      <c r="I46" s="62">
        <f t="shared" si="0"/>
        <v>0</v>
      </c>
      <c r="J46" s="62">
        <f t="shared" si="1"/>
        <v>0</v>
      </c>
      <c r="K46" s="62">
        <f t="shared" si="6"/>
        <v>0</v>
      </c>
      <c r="L46" s="62">
        <f t="shared" si="3"/>
        <v>0</v>
      </c>
      <c r="M46" s="62">
        <f t="shared" si="4"/>
        <v>0</v>
      </c>
      <c r="N46" s="63">
        <f xml:space="preserve"> (IF(M46&lt;0,M46,IF(B46='9.1. CCA Support Schedule'!$B$19,"Calculate Manually",IF(B46='9.1. CCA Support Schedule'!$B$18,"Calculate Manually",IFERROR(IF(C46="","",M46*C46),"")))))</f>
        <v>0</v>
      </c>
      <c r="O46" s="61"/>
      <c r="P46" s="62">
        <f t="shared" si="5"/>
        <v>0</v>
      </c>
      <c r="Q46" s="54"/>
      <c r="R46" s="54"/>
      <c r="S46" s="54"/>
      <c r="T46" s="54"/>
    </row>
    <row r="47" spans="1:20" x14ac:dyDescent="0.3">
      <c r="A47" s="59">
        <f>'[36]9. Sch 8 - CCA'!A48</f>
        <v>0</v>
      </c>
      <c r="B47" s="59">
        <f>'[36]9. Sch 8 - CCA'!B48</f>
        <v>0</v>
      </c>
      <c r="C47" s="60">
        <f>IF(B47="","",IF($B47='[36]9.1. CCA Support Schedule'!$B$12,'[36]9.1. CCA Support Schedule'!$C$12,IF(B47='[36]9.1. CCA Support Schedule'!$B$13,'[36]9.1. CCA Support Schedule'!$C$13,IF(B47='[36]9.1. CCA Support Schedule'!$B$14,'[36]9.1. CCA Support Schedule'!$C$14,IF(B47='[36]9.1. CCA Support Schedule'!$B$15,'[36]9.1. CCA Support Schedule'!$C$15,IF(B47='[36]9.1. CCA Support Schedule'!$B$16,'[36]9.1. CCA Support Schedule'!$C$16,IF(B47='[36]9.1. CCA Support Schedule'!$B$17,'[36]9.1. CCA Support Schedule'!$C$17,IF(B47='[36]9.1. CCA Support Schedule'!$B$18,'[36]9.1. CCA Support Schedule'!$C$18,IF(B47='[36]9.1. CCA Support Schedule'!$B$19,'[36]9.1. CCA Support Schedule'!$C$19,IF(B47='[36]9.1. CCA Support Schedule'!$B$20,'[36]9.1. CCA Support Schedule'!$C$20,IF(B47='[36]9.1. CCA Support Schedule'!$B$21,'[36]9.1. CCA Support Schedule'!$C$21,IF(B47='[36]9.1. CCA Support Schedule'!$B$22,'[36]9.1. CCA Support Schedule'!$C$22,IF(B47='[36]9.1. CCA Support Schedule'!$B$23,'[36]9.1. CCA Support Schedule'!$C$23,IF(B47='[36]9.1. CCA Support Schedule'!$B$24,'[36]9.1. CCA Support Schedule'!$C$24,IF(B47='[36]9.1. CCA Support Schedule'!$B$25,'[36]9.1. CCA Support Schedule'!$C$25,IF(B47='[36]9.1. CCA Support Schedule'!$B$26,'[36]9.1. CCA Support Schedule'!$C$26,IF(B47='[36]9.1. CCA Support Schedule'!$B$27,'[36]9.1. CCA Support Schedule'!$C$27,IF(B47='[36]9.1. CCA Support Schedule'!$B$28,'[36]9.1. CCA Support Schedule'!$C$28,IF(B47='[36]9.1. CCA Support Schedule'!$B$29,'[36]9.1. CCA Support Schedule'!$C$29,"")))))))))))))))))))</f>
        <v>0</v>
      </c>
      <c r="D47" s="59">
        <f>'[36]9. Sch 8 - CCA'!P48</f>
        <v>0</v>
      </c>
      <c r="E47" s="54"/>
      <c r="F47" s="61"/>
      <c r="G47" s="61"/>
      <c r="H47" s="61"/>
      <c r="I47" s="62">
        <f t="shared" si="0"/>
        <v>0</v>
      </c>
      <c r="J47" s="62">
        <f t="shared" si="1"/>
        <v>0</v>
      </c>
      <c r="K47" s="62">
        <f t="shared" si="6"/>
        <v>0</v>
      </c>
      <c r="L47" s="62">
        <f t="shared" si="3"/>
        <v>0</v>
      </c>
      <c r="M47" s="62">
        <f t="shared" si="4"/>
        <v>0</v>
      </c>
      <c r="N47" s="63">
        <f xml:space="preserve"> (IF(M47&lt;0,M47,IF(B47='9.1. CCA Support Schedule'!$B$19,"Calculate Manually",IF(B47='9.1. CCA Support Schedule'!$B$18,"Calculate Manually",IFERROR(IF(C47="","",M47*C47),"")))))</f>
        <v>0</v>
      </c>
      <c r="O47" s="61"/>
      <c r="P47" s="62">
        <f t="shared" si="5"/>
        <v>0</v>
      </c>
      <c r="Q47" s="54"/>
      <c r="R47" s="54"/>
      <c r="S47" s="54"/>
      <c r="T47" s="54"/>
    </row>
    <row r="48" spans="1:20" x14ac:dyDescent="0.3">
      <c r="A48" s="59">
        <f>'[36]9. Sch 8 - CCA'!A49</f>
        <v>0</v>
      </c>
      <c r="B48" s="59">
        <f>'[36]9. Sch 8 - CCA'!B49</f>
        <v>0</v>
      </c>
      <c r="C48" s="60">
        <f>IF(B48="","",IF($B48='[36]9.1. CCA Support Schedule'!$B$12,'[36]9.1. CCA Support Schedule'!$C$12,IF(B48='[36]9.1. CCA Support Schedule'!$B$13,'[36]9.1. CCA Support Schedule'!$C$13,IF(B48='[36]9.1. CCA Support Schedule'!$B$14,'[36]9.1. CCA Support Schedule'!$C$14,IF(B48='[36]9.1. CCA Support Schedule'!$B$15,'[36]9.1. CCA Support Schedule'!$C$15,IF(B48='[36]9.1. CCA Support Schedule'!$B$16,'[36]9.1. CCA Support Schedule'!$C$16,IF(B48='[36]9.1. CCA Support Schedule'!$B$17,'[36]9.1. CCA Support Schedule'!$C$17,IF(B48='[36]9.1. CCA Support Schedule'!$B$18,'[36]9.1. CCA Support Schedule'!$C$18,IF(B48='[36]9.1. CCA Support Schedule'!$B$19,'[36]9.1. CCA Support Schedule'!$C$19,IF(B48='[36]9.1. CCA Support Schedule'!$B$20,'[36]9.1. CCA Support Schedule'!$C$20,IF(B48='[36]9.1. CCA Support Schedule'!$B$21,'[36]9.1. CCA Support Schedule'!$C$21,IF(B48='[36]9.1. CCA Support Schedule'!$B$22,'[36]9.1. CCA Support Schedule'!$C$22,IF(B48='[36]9.1. CCA Support Schedule'!$B$23,'[36]9.1. CCA Support Schedule'!$C$23,IF(B48='[36]9.1. CCA Support Schedule'!$B$24,'[36]9.1. CCA Support Schedule'!$C$24,IF(B48='[36]9.1. CCA Support Schedule'!$B$25,'[36]9.1. CCA Support Schedule'!$C$25,IF(B48='[36]9.1. CCA Support Schedule'!$B$26,'[36]9.1. CCA Support Schedule'!$C$26,IF(B48='[36]9.1. CCA Support Schedule'!$B$27,'[36]9.1. CCA Support Schedule'!$C$27,IF(B48='[36]9.1. CCA Support Schedule'!$B$28,'[36]9.1. CCA Support Schedule'!$C$28,IF(B48='[36]9.1. CCA Support Schedule'!$B$29,'[36]9.1. CCA Support Schedule'!$C$29,"")))))))))))))))))))</f>
        <v>0</v>
      </c>
      <c r="D48" s="59">
        <f>'[36]9. Sch 8 - CCA'!P49</f>
        <v>0</v>
      </c>
      <c r="E48" s="54"/>
      <c r="F48" s="61"/>
      <c r="G48" s="61"/>
      <c r="H48" s="61"/>
      <c r="I48" s="62">
        <f t="shared" si="0"/>
        <v>0</v>
      </c>
      <c r="J48" s="62">
        <f t="shared" si="1"/>
        <v>0</v>
      </c>
      <c r="K48" s="62">
        <f t="shared" si="6"/>
        <v>0</v>
      </c>
      <c r="L48" s="62">
        <f t="shared" si="3"/>
        <v>0</v>
      </c>
      <c r="M48" s="62">
        <f t="shared" si="4"/>
        <v>0</v>
      </c>
      <c r="N48" s="63">
        <f xml:space="preserve"> (IF(M48&lt;0,M48,IF(B48='9.1. CCA Support Schedule'!$B$19,"Calculate Manually",IF(B48='9.1. CCA Support Schedule'!$B$18,"Calculate Manually",IFERROR(IF(C48="","",M48*C48),"")))))</f>
        <v>0</v>
      </c>
      <c r="O48" s="61"/>
      <c r="P48" s="62">
        <f t="shared" si="5"/>
        <v>0</v>
      </c>
      <c r="Q48" s="54"/>
      <c r="R48" s="54"/>
      <c r="S48" s="54"/>
      <c r="T48" s="54"/>
    </row>
    <row r="49" spans="1:20" x14ac:dyDescent="0.3">
      <c r="A49" s="59">
        <f>'[36]9. Sch 8 - CCA'!A50</f>
        <v>0</v>
      </c>
      <c r="B49" s="59">
        <f>'[36]9. Sch 8 - CCA'!B50</f>
        <v>0</v>
      </c>
      <c r="C49" s="60">
        <f>IF(B49="","",IF($B49='[36]9.1. CCA Support Schedule'!$B$12,'[36]9.1. CCA Support Schedule'!$C$12,IF(B49='[36]9.1. CCA Support Schedule'!$B$13,'[36]9.1. CCA Support Schedule'!$C$13,IF(B49='[36]9.1. CCA Support Schedule'!$B$14,'[36]9.1. CCA Support Schedule'!$C$14,IF(B49='[36]9.1. CCA Support Schedule'!$B$15,'[36]9.1. CCA Support Schedule'!$C$15,IF(B49='[36]9.1. CCA Support Schedule'!$B$16,'[36]9.1. CCA Support Schedule'!$C$16,IF(B49='[36]9.1. CCA Support Schedule'!$B$17,'[36]9.1. CCA Support Schedule'!$C$17,IF(B49='[36]9.1. CCA Support Schedule'!$B$18,'[36]9.1. CCA Support Schedule'!$C$18,IF(B49='[36]9.1. CCA Support Schedule'!$B$19,'[36]9.1. CCA Support Schedule'!$C$19,IF(B49='[36]9.1. CCA Support Schedule'!$B$20,'[36]9.1. CCA Support Schedule'!$C$20,IF(B49='[36]9.1. CCA Support Schedule'!$B$21,'[36]9.1. CCA Support Schedule'!$C$21,IF(B49='[36]9.1. CCA Support Schedule'!$B$22,'[36]9.1. CCA Support Schedule'!$C$22,IF(B49='[36]9.1. CCA Support Schedule'!$B$23,'[36]9.1. CCA Support Schedule'!$C$23,IF(B49='[36]9.1. CCA Support Schedule'!$B$24,'[36]9.1. CCA Support Schedule'!$C$24,IF(B49='[36]9.1. CCA Support Schedule'!$B$25,'[36]9.1. CCA Support Schedule'!$C$25,IF(B49='[36]9.1. CCA Support Schedule'!$B$26,'[36]9.1. CCA Support Schedule'!$C$26,IF(B49='[36]9.1. CCA Support Schedule'!$B$27,'[36]9.1. CCA Support Schedule'!$C$27,IF(B49='[36]9.1. CCA Support Schedule'!$B$28,'[36]9.1. CCA Support Schedule'!$C$28,IF(B49='[36]9.1. CCA Support Schedule'!$B$29,'[36]9.1. CCA Support Schedule'!$C$29,"")))))))))))))))))))</f>
        <v>0</v>
      </c>
      <c r="D49" s="59">
        <f>'[36]9. Sch 8 - CCA'!P50</f>
        <v>0</v>
      </c>
      <c r="E49" s="54"/>
      <c r="F49" s="61"/>
      <c r="G49" s="61"/>
      <c r="H49" s="61"/>
      <c r="I49" s="62">
        <f t="shared" si="0"/>
        <v>0</v>
      </c>
      <c r="J49" s="62">
        <f t="shared" si="1"/>
        <v>0</v>
      </c>
      <c r="K49" s="62">
        <f t="shared" si="6"/>
        <v>0</v>
      </c>
      <c r="L49" s="62">
        <f t="shared" si="3"/>
        <v>0</v>
      </c>
      <c r="M49" s="62">
        <f t="shared" si="4"/>
        <v>0</v>
      </c>
      <c r="N49" s="63">
        <f xml:space="preserve"> (IF(M49&lt;0,M49,IF(B49='9.1. CCA Support Schedule'!$B$19,"Calculate Manually",IF(B49='9.1. CCA Support Schedule'!$B$18,"Calculate Manually",IFERROR(IF(C49="","",M49*C49),"")))))</f>
        <v>0</v>
      </c>
      <c r="O49" s="61"/>
      <c r="P49" s="62">
        <f t="shared" si="5"/>
        <v>0</v>
      </c>
      <c r="Q49" s="54"/>
      <c r="R49" s="54"/>
      <c r="S49" s="54"/>
      <c r="T49" s="54"/>
    </row>
    <row r="50" spans="1:20" x14ac:dyDescent="0.3">
      <c r="A50" s="59">
        <f>'[36]9. Sch 8 - CCA'!A51</f>
        <v>0</v>
      </c>
      <c r="B50" s="59">
        <f>'[36]9. Sch 8 - CCA'!B51</f>
        <v>0</v>
      </c>
      <c r="C50" s="60">
        <f>IF(B50="","",IF($B50='[36]9.1. CCA Support Schedule'!$B$12,'[36]9.1. CCA Support Schedule'!$C$12,IF(B50='[36]9.1. CCA Support Schedule'!$B$13,'[36]9.1. CCA Support Schedule'!$C$13,IF(B50='[36]9.1. CCA Support Schedule'!$B$14,'[36]9.1. CCA Support Schedule'!$C$14,IF(B50='[36]9.1. CCA Support Schedule'!$B$15,'[36]9.1. CCA Support Schedule'!$C$15,IF(B50='[36]9.1. CCA Support Schedule'!$B$16,'[36]9.1. CCA Support Schedule'!$C$16,IF(B50='[36]9.1. CCA Support Schedule'!$B$17,'[36]9.1. CCA Support Schedule'!$C$17,IF(B50='[36]9.1. CCA Support Schedule'!$B$18,'[36]9.1. CCA Support Schedule'!$C$18,IF(B50='[36]9.1. CCA Support Schedule'!$B$19,'[36]9.1. CCA Support Schedule'!$C$19,IF(B50='[36]9.1. CCA Support Schedule'!$B$20,'[36]9.1. CCA Support Schedule'!$C$20,IF(B50='[36]9.1. CCA Support Schedule'!$B$21,'[36]9.1. CCA Support Schedule'!$C$21,IF(B50='[36]9.1. CCA Support Schedule'!$B$22,'[36]9.1. CCA Support Schedule'!$C$22,IF(B50='[36]9.1. CCA Support Schedule'!$B$23,'[36]9.1. CCA Support Schedule'!$C$23,IF(B50='[36]9.1. CCA Support Schedule'!$B$24,'[36]9.1. CCA Support Schedule'!$C$24,IF(B50='[36]9.1. CCA Support Schedule'!$B$25,'[36]9.1. CCA Support Schedule'!$C$25,IF(B50='[36]9.1. CCA Support Schedule'!$B$26,'[36]9.1. CCA Support Schedule'!$C$26,IF(B50='[36]9.1. CCA Support Schedule'!$B$27,'[36]9.1. CCA Support Schedule'!$C$27,IF(B50='[36]9.1. CCA Support Schedule'!$B$28,'[36]9.1. CCA Support Schedule'!$C$28,IF(B50='[36]9.1. CCA Support Schedule'!$B$29,'[36]9.1. CCA Support Schedule'!$C$29,"")))))))))))))))))))</f>
        <v>0</v>
      </c>
      <c r="D50" s="59">
        <f>'[36]9. Sch 8 - CCA'!P51</f>
        <v>0</v>
      </c>
      <c r="E50" s="54"/>
      <c r="F50" s="61"/>
      <c r="G50" s="61"/>
      <c r="H50" s="61"/>
      <c r="I50" s="62">
        <f t="shared" si="0"/>
        <v>0</v>
      </c>
      <c r="J50" s="62">
        <f t="shared" si="1"/>
        <v>0</v>
      </c>
      <c r="K50" s="62">
        <f t="shared" si="6"/>
        <v>0</v>
      </c>
      <c r="L50" s="62">
        <f t="shared" si="3"/>
        <v>0</v>
      </c>
      <c r="M50" s="62">
        <f t="shared" si="4"/>
        <v>0</v>
      </c>
      <c r="N50" s="63">
        <f xml:space="preserve"> (IF(M50&lt;0,M50,IF(B50='9.1. CCA Support Schedule'!$B$19,"Calculate Manually",IF(B50='9.1. CCA Support Schedule'!$B$18,"Calculate Manually",IFERROR(IF(C50="","",M50*C50),"")))))</f>
        <v>0</v>
      </c>
      <c r="O50" s="61"/>
      <c r="P50" s="62">
        <f t="shared" si="5"/>
        <v>0</v>
      </c>
      <c r="Q50" s="54"/>
      <c r="R50" s="54"/>
      <c r="S50" s="54"/>
      <c r="T50" s="54"/>
    </row>
    <row r="51" spans="1:20" x14ac:dyDescent="0.3">
      <c r="A51" s="59">
        <f>'[36]9. Sch 8 - CCA'!A52</f>
        <v>0</v>
      </c>
      <c r="B51" s="59">
        <f>'[36]9. Sch 8 - CCA'!B52</f>
        <v>0</v>
      </c>
      <c r="C51" s="60">
        <f>IF(B51="","",IF($B51='[36]9.1. CCA Support Schedule'!$B$12,'[36]9.1. CCA Support Schedule'!$C$12,IF(B51='[36]9.1. CCA Support Schedule'!$B$13,'[36]9.1. CCA Support Schedule'!$C$13,IF(B51='[36]9.1. CCA Support Schedule'!$B$14,'[36]9.1. CCA Support Schedule'!$C$14,IF(B51='[36]9.1. CCA Support Schedule'!$B$15,'[36]9.1. CCA Support Schedule'!$C$15,IF(B51='[36]9.1. CCA Support Schedule'!$B$16,'[36]9.1. CCA Support Schedule'!$C$16,IF(B51='[36]9.1. CCA Support Schedule'!$B$17,'[36]9.1. CCA Support Schedule'!$C$17,IF(B51='[36]9.1. CCA Support Schedule'!$B$18,'[36]9.1. CCA Support Schedule'!$C$18,IF(B51='[36]9.1. CCA Support Schedule'!$B$19,'[36]9.1. CCA Support Schedule'!$C$19,IF(B51='[36]9.1. CCA Support Schedule'!$B$20,'[36]9.1. CCA Support Schedule'!$C$20,IF(B51='[36]9.1. CCA Support Schedule'!$B$21,'[36]9.1. CCA Support Schedule'!$C$21,IF(B51='[36]9.1. CCA Support Schedule'!$B$22,'[36]9.1. CCA Support Schedule'!$C$22,IF(B51='[36]9.1. CCA Support Schedule'!$B$23,'[36]9.1. CCA Support Schedule'!$C$23,IF(B51='[36]9.1. CCA Support Schedule'!$B$24,'[36]9.1. CCA Support Schedule'!$C$24,IF(B51='[36]9.1. CCA Support Schedule'!$B$25,'[36]9.1. CCA Support Schedule'!$C$25,IF(B51='[36]9.1. CCA Support Schedule'!$B$26,'[36]9.1. CCA Support Schedule'!$C$26,IF(B51='[36]9.1. CCA Support Schedule'!$B$27,'[36]9.1. CCA Support Schedule'!$C$27,IF(B51='[36]9.1. CCA Support Schedule'!$B$28,'[36]9.1. CCA Support Schedule'!$C$28,IF(B51='[36]9.1. CCA Support Schedule'!$B$29,'[36]9.1. CCA Support Schedule'!$C$29,"")))))))))))))))))))</f>
        <v>0</v>
      </c>
      <c r="D51" s="59">
        <f>'[36]9. Sch 8 - CCA'!P52</f>
        <v>0</v>
      </c>
      <c r="E51" s="54"/>
      <c r="F51" s="61"/>
      <c r="G51" s="61"/>
      <c r="H51" s="61"/>
      <c r="I51" s="62">
        <f t="shared" si="0"/>
        <v>0</v>
      </c>
      <c r="J51" s="62">
        <f t="shared" si="1"/>
        <v>0</v>
      </c>
      <c r="K51" s="62">
        <f t="shared" si="6"/>
        <v>0</v>
      </c>
      <c r="L51" s="62">
        <f t="shared" si="3"/>
        <v>0</v>
      </c>
      <c r="M51" s="62">
        <f t="shared" si="4"/>
        <v>0</v>
      </c>
      <c r="N51" s="63">
        <f xml:space="preserve"> (IF(M51&lt;0,M51,IF(B51='9.1. CCA Support Schedule'!$B$19,"Calculate Manually",IF(B51='9.1. CCA Support Schedule'!$B$18,"Calculate Manually",IFERROR(IF(C51="","",M51*C51),"")))))</f>
        <v>0</v>
      </c>
      <c r="O51" s="61"/>
      <c r="P51" s="62">
        <f t="shared" si="5"/>
        <v>0</v>
      </c>
      <c r="Q51" s="54"/>
      <c r="R51" s="54"/>
      <c r="S51" s="54"/>
      <c r="T51" s="54"/>
    </row>
    <row r="52" spans="1:20" x14ac:dyDescent="0.3">
      <c r="A52" s="55"/>
      <c r="B52" s="55"/>
      <c r="C52" s="55"/>
      <c r="D52" s="55"/>
      <c r="E52" s="54"/>
      <c r="F52" s="54"/>
      <c r="G52" s="54"/>
      <c r="H52" s="54"/>
      <c r="I52" s="55"/>
      <c r="J52" s="55"/>
      <c r="K52" s="55"/>
      <c r="L52" s="55"/>
      <c r="M52" s="55"/>
      <c r="N52" s="56"/>
      <c r="O52" s="54"/>
      <c r="P52" s="55"/>
      <c r="Q52" s="54"/>
      <c r="R52" s="54"/>
      <c r="S52" s="54"/>
      <c r="T52" s="54"/>
    </row>
    <row r="53" spans="1:20" ht="15" thickBot="1" x14ac:dyDescent="0.35">
      <c r="A53" s="64"/>
      <c r="B53" s="64"/>
      <c r="C53" s="65" t="s">
        <v>34</v>
      </c>
      <c r="D53" s="66">
        <f>SUM(D31:D52)</f>
        <v>0</v>
      </c>
      <c r="E53" s="54"/>
      <c r="F53" s="67">
        <f t="shared" ref="F53:P53" si="7">SUM(F31:F52)</f>
        <v>6871090</v>
      </c>
      <c r="G53" s="67">
        <f t="shared" si="7"/>
        <v>0</v>
      </c>
      <c r="H53" s="67">
        <f t="shared" si="7"/>
        <v>0</v>
      </c>
      <c r="I53" s="66">
        <f t="shared" si="7"/>
        <v>0</v>
      </c>
      <c r="J53" s="66">
        <f t="shared" si="7"/>
        <v>0</v>
      </c>
      <c r="K53" s="66">
        <f t="shared" si="7"/>
        <v>0</v>
      </c>
      <c r="L53" s="66">
        <f t="shared" si="7"/>
        <v>3435545</v>
      </c>
      <c r="M53" s="66">
        <f t="shared" si="7"/>
        <v>3435545</v>
      </c>
      <c r="N53" s="66">
        <f t="shared" si="7"/>
        <v>650626.01500000001</v>
      </c>
      <c r="O53" s="67">
        <f t="shared" si="7"/>
        <v>650626.01500000001</v>
      </c>
      <c r="P53" s="66">
        <f t="shared" si="7"/>
        <v>6220463.9849999994</v>
      </c>
      <c r="Q53" s="54"/>
      <c r="R53" s="54"/>
      <c r="S53" s="54"/>
      <c r="T53" s="54"/>
    </row>
    <row r="54" spans="1:20" ht="15" thickTop="1" x14ac:dyDescent="0.3">
      <c r="E54" s="54"/>
      <c r="F54" s="54"/>
      <c r="G54" s="54"/>
      <c r="H54" s="54"/>
      <c r="I54" s="54"/>
      <c r="J54" s="54"/>
      <c r="K54" s="54"/>
      <c r="L54" s="54"/>
      <c r="M54" s="54"/>
      <c r="O54" s="68"/>
      <c r="P54" s="68"/>
      <c r="Q54" s="68"/>
      <c r="R54" s="54"/>
      <c r="S54" s="54"/>
      <c r="T54" s="54"/>
    </row>
    <row r="55" spans="1:20" ht="15" thickBot="1" x14ac:dyDescent="0.35">
      <c r="A55" s="34"/>
      <c r="B55" s="35"/>
      <c r="C55" s="35"/>
      <c r="D55" s="36"/>
      <c r="E55" s="37"/>
      <c r="F55" s="38"/>
      <c r="G55" s="38"/>
      <c r="H55" s="38"/>
      <c r="I55" s="38"/>
      <c r="J55" s="38"/>
      <c r="K55" s="38"/>
      <c r="L55" s="38"/>
      <c r="M55" s="38"/>
      <c r="N55" s="39"/>
      <c r="O55" s="38"/>
      <c r="P55" s="38"/>
      <c r="Q55" s="54"/>
      <c r="R55" s="54"/>
      <c r="S55" s="54"/>
      <c r="T55" s="54"/>
    </row>
    <row r="56" spans="1:20" ht="27" thickBot="1" x14ac:dyDescent="0.35">
      <c r="A56" s="114" t="s">
        <v>3</v>
      </c>
      <c r="B56" s="115"/>
      <c r="C56" s="41" t="s">
        <v>35</v>
      </c>
      <c r="D56" s="11" t="s">
        <v>41</v>
      </c>
      <c r="E56" s="37"/>
      <c r="F56" s="38"/>
      <c r="G56" s="38"/>
      <c r="H56" s="38"/>
      <c r="I56" s="38"/>
      <c r="J56" s="38"/>
      <c r="K56" s="38"/>
      <c r="L56" s="38"/>
      <c r="M56" s="38"/>
      <c r="N56" s="39"/>
      <c r="O56" s="38"/>
      <c r="P56" s="38"/>
      <c r="Q56" s="54"/>
      <c r="R56" s="54"/>
      <c r="S56" s="54"/>
      <c r="T56" s="54"/>
    </row>
    <row r="57" spans="1:20" ht="15" thickBot="1" x14ac:dyDescent="0.35">
      <c r="A57" s="34"/>
      <c r="B57" s="35"/>
      <c r="C57" s="35"/>
      <c r="D57" s="36"/>
      <c r="E57" s="37"/>
      <c r="F57" s="38"/>
      <c r="G57" s="38"/>
      <c r="H57" s="38"/>
      <c r="I57" s="38"/>
      <c r="J57" s="38"/>
      <c r="K57" s="38"/>
      <c r="L57" s="38"/>
      <c r="M57" s="38"/>
      <c r="N57" s="39"/>
      <c r="O57" s="38"/>
      <c r="P57" s="38"/>
    </row>
    <row r="58" spans="1:20" ht="15" thickBot="1" x14ac:dyDescent="0.35">
      <c r="A58" s="114" t="s">
        <v>5</v>
      </c>
      <c r="B58" s="115"/>
      <c r="C58" s="42" t="s">
        <v>6</v>
      </c>
      <c r="D58" s="43" t="s">
        <v>36</v>
      </c>
      <c r="E58" s="37"/>
      <c r="F58" s="38"/>
      <c r="G58" s="38"/>
      <c r="H58" s="38"/>
      <c r="I58" s="38"/>
      <c r="J58" s="38"/>
      <c r="K58" s="38"/>
      <c r="L58" s="38"/>
      <c r="M58" s="38"/>
      <c r="N58" s="39"/>
      <c r="O58" s="38"/>
      <c r="P58" s="38"/>
    </row>
    <row r="59" spans="1:20" ht="15" thickBot="1" x14ac:dyDescent="0.35">
      <c r="A59" s="112" t="s">
        <v>8</v>
      </c>
      <c r="B59" s="113"/>
      <c r="C59" s="44">
        <v>1.5</v>
      </c>
      <c r="D59" s="36"/>
      <c r="E59" s="37"/>
      <c r="F59" s="38"/>
      <c r="G59" s="38"/>
      <c r="H59" s="38"/>
      <c r="I59" s="38"/>
      <c r="J59" s="38"/>
      <c r="K59" s="38"/>
      <c r="L59" s="38"/>
      <c r="M59" s="38"/>
      <c r="N59" s="39"/>
      <c r="O59" s="38"/>
      <c r="P59" s="38"/>
    </row>
    <row r="60" spans="1:20" x14ac:dyDescent="0.3">
      <c r="A60" s="34"/>
      <c r="B60" s="35"/>
      <c r="C60" s="35"/>
      <c r="D60" s="36"/>
      <c r="E60" s="37"/>
      <c r="F60" s="38"/>
      <c r="G60" s="38"/>
      <c r="H60" s="38"/>
      <c r="I60" s="38"/>
      <c r="J60" s="45"/>
      <c r="K60" s="46"/>
      <c r="L60" s="38"/>
      <c r="M60" s="38"/>
      <c r="N60" s="39"/>
      <c r="O60" s="38"/>
      <c r="P60" s="38"/>
    </row>
    <row r="61" spans="1:20" ht="66.599999999999994" thickBot="1" x14ac:dyDescent="0.35">
      <c r="A61" s="47" t="s">
        <v>9</v>
      </c>
      <c r="B61" s="47" t="s">
        <v>10</v>
      </c>
      <c r="C61" s="47" t="s">
        <v>11</v>
      </c>
      <c r="D61" s="47" t="s">
        <v>12</v>
      </c>
      <c r="E61" s="48"/>
      <c r="F61" s="48" t="s">
        <v>13</v>
      </c>
      <c r="G61" s="48" t="s">
        <v>14</v>
      </c>
      <c r="H61" s="48" t="s">
        <v>15</v>
      </c>
      <c r="I61" s="49" t="s">
        <v>16</v>
      </c>
      <c r="J61" s="49" t="s">
        <v>17</v>
      </c>
      <c r="K61" s="49" t="s">
        <v>18</v>
      </c>
      <c r="L61" s="49" t="s">
        <v>19</v>
      </c>
      <c r="M61" s="49" t="s">
        <v>20</v>
      </c>
      <c r="N61" s="49" t="s">
        <v>21</v>
      </c>
      <c r="O61" s="48" t="s">
        <v>22</v>
      </c>
      <c r="P61" s="49" t="s">
        <v>23</v>
      </c>
    </row>
    <row r="62" spans="1:20" x14ac:dyDescent="0.3">
      <c r="A62" s="52"/>
      <c r="B62" s="52"/>
      <c r="C62" s="52"/>
      <c r="D62" s="53"/>
      <c r="E62" s="54"/>
      <c r="F62" s="54"/>
      <c r="G62" s="54"/>
      <c r="H62" s="54"/>
      <c r="I62" s="55"/>
      <c r="J62" s="55"/>
      <c r="K62" s="55"/>
      <c r="L62" s="55"/>
      <c r="M62" s="55"/>
      <c r="N62" s="56"/>
      <c r="O62" s="54"/>
      <c r="P62" s="55"/>
    </row>
    <row r="63" spans="1:20" x14ac:dyDescent="0.3">
      <c r="A63" s="59">
        <f>A32</f>
        <v>0</v>
      </c>
      <c r="B63" s="59" t="str">
        <f>B32</f>
        <v>Class 1</v>
      </c>
      <c r="C63" s="60">
        <f>IF(B63="","",IF($B63='[36]9.1. CCA Support Schedule'!$B$12,'[36]9.1. CCA Support Schedule'!$C$12,IF(B63='[36]9.1. CCA Support Schedule'!$B$13,'[36]9.1. CCA Support Schedule'!$C$13,IF(B63='[36]9.1. CCA Support Schedule'!$B$14,'[36]9.1. CCA Support Schedule'!$C$14,IF(B63='[36]9.1. CCA Support Schedule'!$B$15,'[36]9.1. CCA Support Schedule'!$C$15,IF(B63='[36]9.1. CCA Support Schedule'!$B$16,'[36]9.1. CCA Support Schedule'!$C$16,IF(B63='[36]9.1. CCA Support Schedule'!$B$17,'[36]9.1. CCA Support Schedule'!$C$17,IF(B63='[36]9.1. CCA Support Schedule'!$B$18,'[36]9.1. CCA Support Schedule'!$C$18,IF(B63='[36]9.1. CCA Support Schedule'!$B$19,'[36]9.1. CCA Support Schedule'!$C$19,IF(B63='[36]9.1. CCA Support Schedule'!$B$20,'[36]9.1. CCA Support Schedule'!$C$20,IF(B63='[36]9.1. CCA Support Schedule'!$B$21,'[36]9.1. CCA Support Schedule'!$C$21,IF(B63='[36]9.1. CCA Support Schedule'!$B$22,'[36]9.1. CCA Support Schedule'!$C$22,IF(B63='[36]9.1. CCA Support Schedule'!$B$23,'[36]9.1. CCA Support Schedule'!$C$23,IF(B63='[36]9.1. CCA Support Schedule'!$B$24,'[36]9.1. CCA Support Schedule'!$C$24,IF(B63='[36]9.1. CCA Support Schedule'!$B$25,'[36]9.1. CCA Support Schedule'!$C$25,IF(B63='[36]9.1. CCA Support Schedule'!$B$26,'[36]9.1. CCA Support Schedule'!$C$26,IF(B63='[36]9.1. CCA Support Schedule'!$B$27,'[36]9.1. CCA Support Schedule'!$C$27,IF(B63='[36]9.1. CCA Support Schedule'!$B$28,'[36]9.1. CCA Support Schedule'!$C$28,IF(B63='[36]9.1. CCA Support Schedule'!$B$29,'[36]9.1. CCA Support Schedule'!$C$29,"")))))))))))))))))))</f>
        <v>0.04</v>
      </c>
      <c r="D63" s="59">
        <f t="shared" ref="D63:D82" si="8">P32</f>
        <v>0</v>
      </c>
      <c r="E63" s="54"/>
      <c r="F63" s="61">
        <f>'[36]REF.3 - CCA Continuity Schedule'!$H$7</f>
        <v>0</v>
      </c>
      <c r="G63" s="61">
        <f>F63</f>
        <v>0</v>
      </c>
      <c r="H63" s="61">
        <f>'[36]REF.3 - CCA Continuity Schedule'!$I$7</f>
        <v>0</v>
      </c>
      <c r="I63" s="62">
        <f>IF($C$58="No",0,IF((-H63+G63-F63)&lt;0,0,(-H63+G63-F63)))</f>
        <v>0</v>
      </c>
      <c r="J63" s="62">
        <f>IF($C$58="No",0,IF((G63-I63)&lt;0,0,(G63-I63)))</f>
        <v>0</v>
      </c>
      <c r="K63" s="62">
        <f>IF(B63="Class 12",0,(IF($C$58="No",0,IF(((J63*$C$59)-J63)&lt;0,0,((J63*$C$59)-J63)))))</f>
        <v>0</v>
      </c>
      <c r="L63" s="62">
        <f>IF(((F63-G63+H63)*50%)&lt;0,0,(F63-G63+H63)*50%)</f>
        <v>0</v>
      </c>
      <c r="M63" s="62">
        <f t="shared" ref="M63:M82" si="9">IF(OR(B63="Class 13",B63="Class 14.1"),"Calculate Manually",IF(B63="Class 12",MIN((D63+F63+H63),(D63+F63+H63+K63-L63)),(D63+F63+H63+K63-L63)))</f>
        <v>0</v>
      </c>
      <c r="N63" s="63">
        <f xml:space="preserve"> (IF(M63&lt;0,M63,IF(B63='9.1. CCA Support Schedule'!$B$19,"Calculate Manually",IF(B63='9.1. CCA Support Schedule'!$B$18,"Calculate Manually",IFERROR(IF(C63="","",M63*C63),"")))))</f>
        <v>0</v>
      </c>
      <c r="O63" s="61">
        <f t="shared" ref="O63:O71" si="10">N63</f>
        <v>0</v>
      </c>
      <c r="P63" s="62">
        <f>IF((D63+F63+H63-O63)&lt;0,0,(D63+F63+H63-O63))</f>
        <v>0</v>
      </c>
    </row>
    <row r="64" spans="1:20" x14ac:dyDescent="0.3">
      <c r="A64" s="59">
        <f t="shared" ref="A64:B79" si="11">A33</f>
        <v>0</v>
      </c>
      <c r="B64" s="59" t="str">
        <f t="shared" si="11"/>
        <v>Class 1b</v>
      </c>
      <c r="C64" s="60">
        <f>IF(B64="","",IF($B64='[36]9.1. CCA Support Schedule'!$B$12,'[36]9.1. CCA Support Schedule'!$C$12,IF(B64='[36]9.1. CCA Support Schedule'!$B$13,'[36]9.1. CCA Support Schedule'!$C$13,IF(B64='[36]9.1. CCA Support Schedule'!$B$14,'[36]9.1. CCA Support Schedule'!$C$14,IF(B64='[36]9.1. CCA Support Schedule'!$B$15,'[36]9.1. CCA Support Schedule'!$C$15,IF(B64='[36]9.1. CCA Support Schedule'!$B$16,'[36]9.1. CCA Support Schedule'!$C$16,IF(B64='[36]9.1. CCA Support Schedule'!$B$17,'[36]9.1. CCA Support Schedule'!$C$17,IF(B64='[36]9.1. CCA Support Schedule'!$B$18,'[36]9.1. CCA Support Schedule'!$C$18,IF(B64='[36]9.1. CCA Support Schedule'!$B$19,'[36]9.1. CCA Support Schedule'!$C$19,IF(B64='[36]9.1. CCA Support Schedule'!$B$20,'[36]9.1. CCA Support Schedule'!$C$20,IF(B64='[36]9.1. CCA Support Schedule'!$B$21,'[36]9.1. CCA Support Schedule'!$C$21,IF(B64='[36]9.1. CCA Support Schedule'!$B$22,'[36]9.1. CCA Support Schedule'!$C$22,IF(B64='[36]9.1. CCA Support Schedule'!$B$23,'[36]9.1. CCA Support Schedule'!$C$23,IF(B64='[36]9.1. CCA Support Schedule'!$B$24,'[36]9.1. CCA Support Schedule'!$C$24,IF(B64='[36]9.1. CCA Support Schedule'!$B$25,'[36]9.1. CCA Support Schedule'!$C$25,IF(B64='[36]9.1. CCA Support Schedule'!$B$26,'[36]9.1. CCA Support Schedule'!$C$26,IF(B64='[36]9.1. CCA Support Schedule'!$B$27,'[36]9.1. CCA Support Schedule'!$C$27,IF(B64='[36]9.1. CCA Support Schedule'!$B$28,'[36]9.1. CCA Support Schedule'!$C$28,IF(B64='[36]9.1. CCA Support Schedule'!$B$29,'[36]9.1. CCA Support Schedule'!$C$29,"")))))))))))))))))))</f>
        <v>0.06</v>
      </c>
      <c r="D64" s="59">
        <f t="shared" si="8"/>
        <v>54157.04</v>
      </c>
      <c r="E64" s="54"/>
      <c r="F64" s="61">
        <v>364220</v>
      </c>
      <c r="G64" s="61"/>
      <c r="H64" s="61">
        <f>'[36]REF.3 - CCA Continuity Schedule'!$I$8</f>
        <v>0</v>
      </c>
      <c r="I64" s="62">
        <f t="shared" ref="I64:I82" si="12">IF($C$58="No",0,IF((-H64+G64-F64)&lt;0,0,(-H64+G64-F64)))</f>
        <v>0</v>
      </c>
      <c r="J64" s="62">
        <f t="shared" ref="J64:J82" si="13">IF($C$58="No",0,IF((G64-I64)&lt;0,0,(G64-I64)))</f>
        <v>0</v>
      </c>
      <c r="K64" s="62">
        <f t="shared" ref="K64:K82" si="14">IF(B64="Class 12",0,(IF($C$58="No",0,IF(((J64*$C$59)-J64)&lt;0,0,((J64*$C$59)-J64)))))</f>
        <v>0</v>
      </c>
      <c r="L64" s="62">
        <f t="shared" ref="L64:L82" si="15">IF(((F64-G64+H64)*50%)&lt;0,0,(F64-G64+H64)*50%)</f>
        <v>182110</v>
      </c>
      <c r="M64" s="62">
        <f t="shared" si="9"/>
        <v>236267.03999999998</v>
      </c>
      <c r="N64" s="63">
        <f xml:space="preserve"> (IF(M64&lt;0,M64,IF(B64='9.1. CCA Support Schedule'!$B$19,"Calculate Manually",IF(B64='9.1. CCA Support Schedule'!$B$18,"Calculate Manually",IFERROR(IF(C64="","",M64*C64),"")))))</f>
        <v>14176.022399999998</v>
      </c>
      <c r="O64" s="61">
        <f t="shared" si="10"/>
        <v>14176.022399999998</v>
      </c>
      <c r="P64" s="62">
        <f t="shared" ref="P64:P82" si="16">IF((D64+F64+H64-O64)&lt;0,0,(D64+F64+H64-O64))</f>
        <v>404201.01759999996</v>
      </c>
    </row>
    <row r="65" spans="1:16" x14ac:dyDescent="0.3">
      <c r="A65" s="59">
        <f t="shared" si="11"/>
        <v>0</v>
      </c>
      <c r="B65" s="59" t="str">
        <f t="shared" si="11"/>
        <v>Class 8</v>
      </c>
      <c r="C65" s="60">
        <f>IF(B65="","",IF($B65='[36]9.1. CCA Support Schedule'!$B$12,'[36]9.1. CCA Support Schedule'!$C$12,IF(B65='[36]9.1. CCA Support Schedule'!$B$13,'[36]9.1. CCA Support Schedule'!$C$13,IF(B65='[36]9.1. CCA Support Schedule'!$B$14,'[36]9.1. CCA Support Schedule'!$C$14,IF(B65='[36]9.1. CCA Support Schedule'!$B$15,'[36]9.1. CCA Support Schedule'!$C$15,IF(B65='[36]9.1. CCA Support Schedule'!$B$16,'[36]9.1. CCA Support Schedule'!$C$16,IF(B65='[36]9.1. CCA Support Schedule'!$B$17,'[36]9.1. CCA Support Schedule'!$C$17,IF(B65='[36]9.1. CCA Support Schedule'!$B$18,'[36]9.1. CCA Support Schedule'!$C$18,IF(B65='[36]9.1. CCA Support Schedule'!$B$19,'[36]9.1. CCA Support Schedule'!$C$19,IF(B65='[36]9.1. CCA Support Schedule'!$B$20,'[36]9.1. CCA Support Schedule'!$C$20,IF(B65='[36]9.1. CCA Support Schedule'!$B$21,'[36]9.1. CCA Support Schedule'!$C$21,IF(B65='[36]9.1. CCA Support Schedule'!$B$22,'[36]9.1. CCA Support Schedule'!$C$22,IF(B65='[36]9.1. CCA Support Schedule'!$B$23,'[36]9.1. CCA Support Schedule'!$C$23,IF(B65='[36]9.1. CCA Support Schedule'!$B$24,'[36]9.1. CCA Support Schedule'!$C$24,IF(B65='[36]9.1. CCA Support Schedule'!$B$25,'[36]9.1. CCA Support Schedule'!$C$25,IF(B65='[36]9.1. CCA Support Schedule'!$B$26,'[36]9.1. CCA Support Schedule'!$C$26,IF(B65='[36]9.1. CCA Support Schedule'!$B$27,'[36]9.1. CCA Support Schedule'!$C$27,IF(B65='[36]9.1. CCA Support Schedule'!$B$28,'[36]9.1. CCA Support Schedule'!$C$28,IF(B65='[36]9.1. CCA Support Schedule'!$B$29,'[36]9.1. CCA Support Schedule'!$C$29,"")))))))))))))))))))</f>
        <v>0.2</v>
      </c>
      <c r="D65" s="59">
        <f t="shared" si="8"/>
        <v>1577015.1</v>
      </c>
      <c r="E65" s="54"/>
      <c r="F65" s="61">
        <v>630254</v>
      </c>
      <c r="G65" s="61"/>
      <c r="H65" s="61">
        <f>'[36]REF.3 - CCA Continuity Schedule'!$I$11</f>
        <v>0</v>
      </c>
      <c r="I65" s="62">
        <f t="shared" si="12"/>
        <v>0</v>
      </c>
      <c r="J65" s="62">
        <f t="shared" si="13"/>
        <v>0</v>
      </c>
      <c r="K65" s="62">
        <f t="shared" si="14"/>
        <v>0</v>
      </c>
      <c r="L65" s="62">
        <f t="shared" si="15"/>
        <v>315127</v>
      </c>
      <c r="M65" s="62">
        <f t="shared" si="9"/>
        <v>1892142.1</v>
      </c>
      <c r="N65" s="63">
        <f xml:space="preserve"> (IF(M65&lt;0,M65,IF(B65='9.1. CCA Support Schedule'!$B$19,"Calculate Manually",IF(B65='9.1. CCA Support Schedule'!$B$18,"Calculate Manually",IFERROR(IF(C65="","",M65*C65),"")))))</f>
        <v>378428.42000000004</v>
      </c>
      <c r="O65" s="61">
        <f t="shared" si="10"/>
        <v>378428.42000000004</v>
      </c>
      <c r="P65" s="62">
        <f t="shared" si="16"/>
        <v>1828840.6800000002</v>
      </c>
    </row>
    <row r="66" spans="1:16" x14ac:dyDescent="0.3">
      <c r="A66" s="59">
        <f t="shared" si="11"/>
        <v>0</v>
      </c>
      <c r="B66" s="59" t="str">
        <f t="shared" si="11"/>
        <v>Class 10</v>
      </c>
      <c r="C66" s="60">
        <f>IF(B66="","",IF($B66='[36]9.1. CCA Support Schedule'!$B$12,'[36]9.1. CCA Support Schedule'!$C$12,IF(B66='[36]9.1. CCA Support Schedule'!$B$13,'[36]9.1. CCA Support Schedule'!$C$13,IF(B66='[36]9.1. CCA Support Schedule'!$B$14,'[36]9.1. CCA Support Schedule'!$C$14,IF(B66='[36]9.1. CCA Support Schedule'!$B$15,'[36]9.1. CCA Support Schedule'!$C$15,IF(B66='[36]9.1. CCA Support Schedule'!$B$16,'[36]9.1. CCA Support Schedule'!$C$16,IF(B66='[36]9.1. CCA Support Schedule'!$B$17,'[36]9.1. CCA Support Schedule'!$C$17,IF(B66='[36]9.1. CCA Support Schedule'!$B$18,'[36]9.1. CCA Support Schedule'!$C$18,IF(B66='[36]9.1. CCA Support Schedule'!$B$19,'[36]9.1. CCA Support Schedule'!$C$19,IF(B66='[36]9.1. CCA Support Schedule'!$B$20,'[36]9.1. CCA Support Schedule'!$C$20,IF(B66='[36]9.1. CCA Support Schedule'!$B$21,'[36]9.1. CCA Support Schedule'!$C$21,IF(B66='[36]9.1. CCA Support Schedule'!$B$22,'[36]9.1. CCA Support Schedule'!$C$22,IF(B66='[36]9.1. CCA Support Schedule'!$B$23,'[36]9.1. CCA Support Schedule'!$C$23,IF(B66='[36]9.1. CCA Support Schedule'!$B$24,'[36]9.1. CCA Support Schedule'!$C$24,IF(B66='[36]9.1. CCA Support Schedule'!$B$25,'[36]9.1. CCA Support Schedule'!$C$25,IF(B66='[36]9.1. CCA Support Schedule'!$B$26,'[36]9.1. CCA Support Schedule'!$C$26,IF(B66='[36]9.1. CCA Support Schedule'!$B$27,'[36]9.1. CCA Support Schedule'!$C$27,IF(B66='[36]9.1. CCA Support Schedule'!$B$28,'[36]9.1. CCA Support Schedule'!$C$28,IF(B66='[36]9.1. CCA Support Schedule'!$B$29,'[36]9.1. CCA Support Schedule'!$C$29,"")))))))))))))))))))</f>
        <v>0.3</v>
      </c>
      <c r="D66" s="59">
        <f t="shared" si="8"/>
        <v>390562.25</v>
      </c>
      <c r="E66" s="54"/>
      <c r="F66" s="61">
        <v>134104</v>
      </c>
      <c r="G66" s="61"/>
      <c r="H66" s="61">
        <f>'[36]REF.3 - CCA Continuity Schedule'!$I$12</f>
        <v>0</v>
      </c>
      <c r="I66" s="62">
        <f t="shared" si="12"/>
        <v>0</v>
      </c>
      <c r="J66" s="62">
        <f t="shared" si="13"/>
        <v>0</v>
      </c>
      <c r="K66" s="62">
        <f t="shared" si="14"/>
        <v>0</v>
      </c>
      <c r="L66" s="62">
        <f t="shared" si="15"/>
        <v>67052</v>
      </c>
      <c r="M66" s="62">
        <f t="shared" si="9"/>
        <v>457614.25</v>
      </c>
      <c r="N66" s="63">
        <f xml:space="preserve"> (IF(M66&lt;0,M66,IF(B66='9.1. CCA Support Schedule'!$B$19,"Calculate Manually",IF(B66='9.1. CCA Support Schedule'!$B$18,"Calculate Manually",IFERROR(IF(C66="","",M66*C66),"")))))</f>
        <v>137284.27499999999</v>
      </c>
      <c r="O66" s="61">
        <f t="shared" si="10"/>
        <v>137284.27499999999</v>
      </c>
      <c r="P66" s="62">
        <f t="shared" si="16"/>
        <v>387381.97499999998</v>
      </c>
    </row>
    <row r="67" spans="1:16" x14ac:dyDescent="0.3">
      <c r="A67" s="59">
        <f t="shared" si="11"/>
        <v>0</v>
      </c>
      <c r="B67" s="59" t="str">
        <f t="shared" si="11"/>
        <v>Class 12</v>
      </c>
      <c r="C67" s="60">
        <f>IF(B67="","",IF($B67='[36]9.1. CCA Support Schedule'!$B$12,'[36]9.1. CCA Support Schedule'!$C$12,IF(B67='[36]9.1. CCA Support Schedule'!$B$13,'[36]9.1. CCA Support Schedule'!$C$13,IF(B67='[36]9.1. CCA Support Schedule'!$B$14,'[36]9.1. CCA Support Schedule'!$C$14,IF(B67='[36]9.1. CCA Support Schedule'!$B$15,'[36]9.1. CCA Support Schedule'!$C$15,IF(B67='[36]9.1. CCA Support Schedule'!$B$16,'[36]9.1. CCA Support Schedule'!$C$16,IF(B67='[36]9.1. CCA Support Schedule'!$B$17,'[36]9.1. CCA Support Schedule'!$C$17,IF(B67='[36]9.1. CCA Support Schedule'!$B$18,'[36]9.1. CCA Support Schedule'!$C$18,IF(B67='[36]9.1. CCA Support Schedule'!$B$19,'[36]9.1. CCA Support Schedule'!$C$19,IF(B67='[36]9.1. CCA Support Schedule'!$B$20,'[36]9.1. CCA Support Schedule'!$C$20,IF(B67='[36]9.1. CCA Support Schedule'!$B$21,'[36]9.1. CCA Support Schedule'!$C$21,IF(B67='[36]9.1. CCA Support Schedule'!$B$22,'[36]9.1. CCA Support Schedule'!$C$22,IF(B67='[36]9.1. CCA Support Schedule'!$B$23,'[36]9.1. CCA Support Schedule'!$C$23,IF(B67='[36]9.1. CCA Support Schedule'!$B$24,'[36]9.1. CCA Support Schedule'!$C$24,IF(B67='[36]9.1. CCA Support Schedule'!$B$25,'[36]9.1. CCA Support Schedule'!$C$25,IF(B67='[36]9.1. CCA Support Schedule'!$B$26,'[36]9.1. CCA Support Schedule'!$C$26,IF(B67='[36]9.1. CCA Support Schedule'!$B$27,'[36]9.1. CCA Support Schedule'!$C$27,IF(B67='[36]9.1. CCA Support Schedule'!$B$28,'[36]9.1. CCA Support Schedule'!$C$28,IF(B67='[36]9.1. CCA Support Schedule'!$B$29,'[36]9.1. CCA Support Schedule'!$C$29,"")))))))))))))))))))</f>
        <v>1</v>
      </c>
      <c r="D67" s="59">
        <f t="shared" si="8"/>
        <v>275374</v>
      </c>
      <c r="E67" s="54"/>
      <c r="F67" s="61">
        <v>207348</v>
      </c>
      <c r="G67" s="61"/>
      <c r="H67" s="61">
        <f>'[36]REF.3 - CCA Continuity Schedule'!$I$14</f>
        <v>0</v>
      </c>
      <c r="I67" s="62">
        <f t="shared" si="12"/>
        <v>0</v>
      </c>
      <c r="J67" s="62">
        <f t="shared" si="13"/>
        <v>0</v>
      </c>
      <c r="K67" s="62">
        <f t="shared" si="14"/>
        <v>0</v>
      </c>
      <c r="L67" s="62">
        <f t="shared" si="15"/>
        <v>103674</v>
      </c>
      <c r="M67" s="62">
        <f t="shared" si="9"/>
        <v>379048</v>
      </c>
      <c r="N67" s="63">
        <f xml:space="preserve"> (IF(M67&lt;0,M67,IF(B67='9.1. CCA Support Schedule'!$B$19,"Calculate Manually",IF(B67='9.1. CCA Support Schedule'!$B$18,"Calculate Manually",IFERROR(IF(C67="","",M67*C67),"")))))</f>
        <v>379048</v>
      </c>
      <c r="O67" s="61">
        <f t="shared" si="10"/>
        <v>379048</v>
      </c>
      <c r="P67" s="62">
        <f t="shared" si="16"/>
        <v>103674</v>
      </c>
    </row>
    <row r="68" spans="1:16" x14ac:dyDescent="0.3">
      <c r="A68" s="59">
        <f t="shared" si="11"/>
        <v>0</v>
      </c>
      <c r="B68" s="59" t="str">
        <f t="shared" si="11"/>
        <v>Class 45</v>
      </c>
      <c r="C68" s="60">
        <f>IF(B68="","",IF($B68='[36]9.1. CCA Support Schedule'!$B$12,'[36]9.1. CCA Support Schedule'!$C$12,IF(B68='[36]9.1. CCA Support Schedule'!$B$13,'[36]9.1. CCA Support Schedule'!$C$13,IF(B68='[36]9.1. CCA Support Schedule'!$B$14,'[36]9.1. CCA Support Schedule'!$C$14,IF(B68='[36]9.1. CCA Support Schedule'!$B$15,'[36]9.1. CCA Support Schedule'!$C$15,IF(B68='[36]9.1. CCA Support Schedule'!$B$16,'[36]9.1. CCA Support Schedule'!$C$16,IF(B68='[36]9.1. CCA Support Schedule'!$B$17,'[36]9.1. CCA Support Schedule'!$C$17,IF(B68='[36]9.1. CCA Support Schedule'!$B$18,'[36]9.1. CCA Support Schedule'!$C$18,IF(B68='[36]9.1. CCA Support Schedule'!$B$19,'[36]9.1. CCA Support Schedule'!$C$19,IF(B68='[36]9.1. CCA Support Schedule'!$B$20,'[36]9.1. CCA Support Schedule'!$C$20,IF(B68='[36]9.1. CCA Support Schedule'!$B$21,'[36]9.1. CCA Support Schedule'!$C$21,IF(B68='[36]9.1. CCA Support Schedule'!$B$22,'[36]9.1. CCA Support Schedule'!$C$22,IF(B68='[36]9.1. CCA Support Schedule'!$B$23,'[36]9.1. CCA Support Schedule'!$C$23,IF(B68='[36]9.1. CCA Support Schedule'!$B$24,'[36]9.1. CCA Support Schedule'!$C$24,IF(B68='[36]9.1. CCA Support Schedule'!$B$25,'[36]9.1. CCA Support Schedule'!$C$25,IF(B68='[36]9.1. CCA Support Schedule'!$B$26,'[36]9.1. CCA Support Schedule'!$C$26,IF(B68='[36]9.1. CCA Support Schedule'!$B$27,'[36]9.1. CCA Support Schedule'!$C$27,IF(B68='[36]9.1. CCA Support Schedule'!$B$28,'[36]9.1. CCA Support Schedule'!$C$28,IF(B68='[36]9.1. CCA Support Schedule'!$B$29,'[36]9.1. CCA Support Schedule'!$C$29,"")))))))))))))))))))</f>
        <v>0.45</v>
      </c>
      <c r="D68" s="59">
        <f t="shared" si="8"/>
        <v>0</v>
      </c>
      <c r="E68" s="54"/>
      <c r="F68" s="61"/>
      <c r="G68" s="61"/>
      <c r="H68" s="61">
        <f>'[36]REF.3 - CCA Continuity Schedule'!$I$20</f>
        <v>0</v>
      </c>
      <c r="I68" s="62">
        <f t="shared" si="12"/>
        <v>0</v>
      </c>
      <c r="J68" s="62">
        <f t="shared" si="13"/>
        <v>0</v>
      </c>
      <c r="K68" s="62">
        <f t="shared" si="14"/>
        <v>0</v>
      </c>
      <c r="L68" s="62">
        <f t="shared" si="15"/>
        <v>0</v>
      </c>
      <c r="M68" s="62">
        <f t="shared" si="9"/>
        <v>0</v>
      </c>
      <c r="N68" s="63">
        <f xml:space="preserve"> (IF(M68&lt;0,M68,IF(B68='9.1. CCA Support Schedule'!$B$19,"Calculate Manually",IF(B68='9.1. CCA Support Schedule'!$B$18,"Calculate Manually",IFERROR(IF(C68="","",M68*C68),"")))))</f>
        <v>0</v>
      </c>
      <c r="O68" s="61">
        <f t="shared" si="10"/>
        <v>0</v>
      </c>
      <c r="P68" s="62">
        <f t="shared" si="16"/>
        <v>0</v>
      </c>
    </row>
    <row r="69" spans="1:16" x14ac:dyDescent="0.3">
      <c r="A69" s="59">
        <f t="shared" si="11"/>
        <v>0</v>
      </c>
      <c r="B69" s="59" t="str">
        <f t="shared" si="11"/>
        <v>Class 47</v>
      </c>
      <c r="C69" s="60">
        <f>IF(B69="","",IF($B69='[36]9.1. CCA Support Schedule'!$B$12,'[36]9.1. CCA Support Schedule'!$C$12,IF(B69='[36]9.1. CCA Support Schedule'!$B$13,'[36]9.1. CCA Support Schedule'!$C$13,IF(B69='[36]9.1. CCA Support Schedule'!$B$14,'[36]9.1. CCA Support Schedule'!$C$14,IF(B69='[36]9.1. CCA Support Schedule'!$B$15,'[36]9.1. CCA Support Schedule'!$C$15,IF(B69='[36]9.1. CCA Support Schedule'!$B$16,'[36]9.1. CCA Support Schedule'!$C$16,IF(B69='[36]9.1. CCA Support Schedule'!$B$17,'[36]9.1. CCA Support Schedule'!$C$17,IF(B69='[36]9.1. CCA Support Schedule'!$B$18,'[36]9.1. CCA Support Schedule'!$C$18,IF(B69='[36]9.1. CCA Support Schedule'!$B$19,'[36]9.1. CCA Support Schedule'!$C$19,IF(B69='[36]9.1. CCA Support Schedule'!$B$20,'[36]9.1. CCA Support Schedule'!$C$20,IF(B69='[36]9.1. CCA Support Schedule'!$B$21,'[36]9.1. CCA Support Schedule'!$C$21,IF(B69='[36]9.1. CCA Support Schedule'!$B$22,'[36]9.1. CCA Support Schedule'!$C$22,IF(B69='[36]9.1. CCA Support Schedule'!$B$23,'[36]9.1. CCA Support Schedule'!$C$23,IF(B69='[36]9.1. CCA Support Schedule'!$B$24,'[36]9.1. CCA Support Schedule'!$C$24,IF(B69='[36]9.1. CCA Support Schedule'!$B$25,'[36]9.1. CCA Support Schedule'!$C$25,IF(B69='[36]9.1. CCA Support Schedule'!$B$26,'[36]9.1. CCA Support Schedule'!$C$26,IF(B69='[36]9.1. CCA Support Schedule'!$B$27,'[36]9.1. CCA Support Schedule'!$C$27,IF(B69='[36]9.1. CCA Support Schedule'!$B$28,'[36]9.1. CCA Support Schedule'!$C$28,IF(B69='[36]9.1. CCA Support Schedule'!$B$29,'[36]9.1. CCA Support Schedule'!$C$29,"")))))))))))))))))))</f>
        <v>0.08</v>
      </c>
      <c r="D69" s="59">
        <f t="shared" si="8"/>
        <v>2567301.1200000001</v>
      </c>
      <c r="E69" s="54"/>
      <c r="F69" s="61">
        <v>6206857</v>
      </c>
      <c r="G69" s="61"/>
      <c r="H69" s="61">
        <v>0</v>
      </c>
      <c r="I69" s="62">
        <f t="shared" si="12"/>
        <v>0</v>
      </c>
      <c r="J69" s="62">
        <f t="shared" si="13"/>
        <v>0</v>
      </c>
      <c r="K69" s="62">
        <f t="shared" si="14"/>
        <v>0</v>
      </c>
      <c r="L69" s="62">
        <f t="shared" si="15"/>
        <v>3103428.5</v>
      </c>
      <c r="M69" s="62">
        <f t="shared" si="9"/>
        <v>5670729.620000001</v>
      </c>
      <c r="N69" s="63">
        <f xml:space="preserve"> (IF(M69&lt;0,M69,IF(B69='9.1. CCA Support Schedule'!$B$19,"Calculate Manually",IF(B69='9.1. CCA Support Schedule'!$B$18,"Calculate Manually",IFERROR(IF(C69="","",M69*C69),"")))))</f>
        <v>453658.36960000009</v>
      </c>
      <c r="O69" s="61">
        <f t="shared" si="10"/>
        <v>453658.36960000009</v>
      </c>
      <c r="P69" s="62">
        <f t="shared" si="16"/>
        <v>8320499.7504000012</v>
      </c>
    </row>
    <row r="70" spans="1:16" x14ac:dyDescent="0.3">
      <c r="A70" s="59">
        <f t="shared" si="11"/>
        <v>0</v>
      </c>
      <c r="B70" s="59" t="str">
        <f t="shared" si="11"/>
        <v>Class 50</v>
      </c>
      <c r="C70" s="60">
        <f>IF(B70="","",IF($B70='[36]9.1. CCA Support Schedule'!$B$12,'[36]9.1. CCA Support Schedule'!$C$12,IF(B70='[36]9.1. CCA Support Schedule'!$B$13,'[36]9.1. CCA Support Schedule'!$C$13,IF(B70='[36]9.1. CCA Support Schedule'!$B$14,'[36]9.1. CCA Support Schedule'!$C$14,IF(B70='[36]9.1. CCA Support Schedule'!$B$15,'[36]9.1. CCA Support Schedule'!$C$15,IF(B70='[36]9.1. CCA Support Schedule'!$B$16,'[36]9.1. CCA Support Schedule'!$C$16,IF(B70='[36]9.1. CCA Support Schedule'!$B$17,'[36]9.1. CCA Support Schedule'!$C$17,IF(B70='[36]9.1. CCA Support Schedule'!$B$18,'[36]9.1. CCA Support Schedule'!$C$18,IF(B70='[36]9.1. CCA Support Schedule'!$B$19,'[36]9.1. CCA Support Schedule'!$C$19,IF(B70='[36]9.1. CCA Support Schedule'!$B$20,'[36]9.1. CCA Support Schedule'!$C$20,IF(B70='[36]9.1. CCA Support Schedule'!$B$21,'[36]9.1. CCA Support Schedule'!$C$21,IF(B70='[36]9.1. CCA Support Schedule'!$B$22,'[36]9.1. CCA Support Schedule'!$C$22,IF(B70='[36]9.1. CCA Support Schedule'!$B$23,'[36]9.1. CCA Support Schedule'!$C$23,IF(B70='[36]9.1. CCA Support Schedule'!$B$24,'[36]9.1. CCA Support Schedule'!$C$24,IF(B70='[36]9.1. CCA Support Schedule'!$B$25,'[36]9.1. CCA Support Schedule'!$C$25,IF(B70='[36]9.1. CCA Support Schedule'!$B$26,'[36]9.1. CCA Support Schedule'!$C$26,IF(B70='[36]9.1. CCA Support Schedule'!$B$27,'[36]9.1. CCA Support Schedule'!$C$27,IF(B70='[36]9.1. CCA Support Schedule'!$B$28,'[36]9.1. CCA Support Schedule'!$C$28,IF(B70='[36]9.1. CCA Support Schedule'!$B$29,'[36]9.1. CCA Support Schedule'!$C$29,"")))))))))))))))))))</f>
        <v>0.55000000000000004</v>
      </c>
      <c r="D70" s="59">
        <f t="shared" si="8"/>
        <v>59211.474999999999</v>
      </c>
      <c r="E70" s="54"/>
      <c r="F70" s="61">
        <v>106498</v>
      </c>
      <c r="G70" s="61"/>
      <c r="H70" s="61">
        <f>'[36]REF.3 - CCA Continuity Schedule'!$I$21</f>
        <v>0</v>
      </c>
      <c r="I70" s="62">
        <f t="shared" si="12"/>
        <v>0</v>
      </c>
      <c r="J70" s="62">
        <f t="shared" si="13"/>
        <v>0</v>
      </c>
      <c r="K70" s="62">
        <f t="shared" si="14"/>
        <v>0</v>
      </c>
      <c r="L70" s="62">
        <f t="shared" si="15"/>
        <v>53249</v>
      </c>
      <c r="M70" s="62">
        <f t="shared" si="9"/>
        <v>112460.47500000001</v>
      </c>
      <c r="N70" s="63">
        <f xml:space="preserve"> (IF(M70&lt;0,M70,IF(B70='9.1. CCA Support Schedule'!$B$19,"Calculate Manually",IF(B70='9.1. CCA Support Schedule'!$B$18,"Calculate Manually",IFERROR(IF(C70="","",M70*C70),"")))))</f>
        <v>61853.26125000001</v>
      </c>
      <c r="O70" s="61">
        <f t="shared" si="10"/>
        <v>61853.26125000001</v>
      </c>
      <c r="P70" s="62">
        <f t="shared" si="16"/>
        <v>103856.21375</v>
      </c>
    </row>
    <row r="71" spans="1:16" x14ac:dyDescent="0.3">
      <c r="A71" s="59">
        <f t="shared" si="11"/>
        <v>0</v>
      </c>
      <c r="B71" s="59" t="str">
        <f t="shared" si="11"/>
        <v>Class 95</v>
      </c>
      <c r="C71" s="60">
        <f>IF(B71="","",IF($B71='[36]9.1. CCA Support Schedule'!$B$12,'[36]9.1. CCA Support Schedule'!$C$12,IF(B71='[36]9.1. CCA Support Schedule'!$B$13,'[36]9.1. CCA Support Schedule'!$C$13,IF(B71='[36]9.1. CCA Support Schedule'!$B$14,'[36]9.1. CCA Support Schedule'!$C$14,IF(B71='[36]9.1. CCA Support Schedule'!$B$15,'[36]9.1. CCA Support Schedule'!$C$15,IF(B71='[36]9.1. CCA Support Schedule'!$B$16,'[36]9.1. CCA Support Schedule'!$C$16,IF(B71='[36]9.1. CCA Support Schedule'!$B$17,'[36]9.1. CCA Support Schedule'!$C$17,IF(B71='[36]9.1. CCA Support Schedule'!$B$18,'[36]9.1. CCA Support Schedule'!$C$18,IF(B71='[36]9.1. CCA Support Schedule'!$B$19,'[36]9.1. CCA Support Schedule'!$C$19,IF(B71='[36]9.1. CCA Support Schedule'!$B$20,'[36]9.1. CCA Support Schedule'!$C$20,IF(B71='[36]9.1. CCA Support Schedule'!$B$21,'[36]9.1. CCA Support Schedule'!$C$21,IF(B71='[36]9.1. CCA Support Schedule'!$B$22,'[36]9.1. CCA Support Schedule'!$C$22,IF(B71='[36]9.1. CCA Support Schedule'!$B$23,'[36]9.1. CCA Support Schedule'!$C$23,IF(B71='[36]9.1. CCA Support Schedule'!$B$24,'[36]9.1. CCA Support Schedule'!$C$24,IF(B71='[36]9.1. CCA Support Schedule'!$B$25,'[36]9.1. CCA Support Schedule'!$C$25,IF(B71='[36]9.1. CCA Support Schedule'!$B$26,'[36]9.1. CCA Support Schedule'!$C$26,IF(B71='[36]9.1. CCA Support Schedule'!$B$27,'[36]9.1. CCA Support Schedule'!$C$27,IF(B71='[36]9.1. CCA Support Schedule'!$B$28,'[36]9.1. CCA Support Schedule'!$C$28,IF(B71='[36]9.1. CCA Support Schedule'!$B$29,'[36]9.1. CCA Support Schedule'!$C$29,"")))))))))))))))))))</f>
        <v>0</v>
      </c>
      <c r="D71" s="59">
        <f t="shared" si="8"/>
        <v>1296843</v>
      </c>
      <c r="E71" s="54"/>
      <c r="F71" s="61">
        <v>73076</v>
      </c>
      <c r="G71" s="61"/>
      <c r="H71" s="61"/>
      <c r="I71" s="62">
        <f t="shared" si="12"/>
        <v>0</v>
      </c>
      <c r="J71" s="62">
        <f t="shared" si="13"/>
        <v>0</v>
      </c>
      <c r="K71" s="62">
        <f t="shared" si="14"/>
        <v>0</v>
      </c>
      <c r="L71" s="62">
        <f t="shared" si="15"/>
        <v>36538</v>
      </c>
      <c r="M71" s="62">
        <f t="shared" si="9"/>
        <v>1333381</v>
      </c>
      <c r="N71" s="63">
        <f xml:space="preserve"> (IF(M71&lt;0,M71,IF(B71='9.1. CCA Support Schedule'!$B$19,"Calculate Manually",IF(B71='9.1. CCA Support Schedule'!$B$18,"Calculate Manually",IFERROR(IF(C71="","",M71*C71),"")))))</f>
        <v>0</v>
      </c>
      <c r="O71" s="61">
        <f t="shared" si="10"/>
        <v>0</v>
      </c>
      <c r="P71" s="62">
        <f t="shared" si="16"/>
        <v>1369919</v>
      </c>
    </row>
    <row r="72" spans="1:16" x14ac:dyDescent="0.3">
      <c r="A72" s="59">
        <f t="shared" si="11"/>
        <v>0</v>
      </c>
      <c r="B72" s="59" t="str">
        <f t="shared" si="11"/>
        <v>Class 14.1</v>
      </c>
      <c r="C72" s="60">
        <f>IF(B72="","",IF($B72='[36]9.1. CCA Support Schedule'!$B$12,'[36]9.1. CCA Support Schedule'!$C$12,IF(B72='[36]9.1. CCA Support Schedule'!$B$13,'[36]9.1. CCA Support Schedule'!$C$13,IF(B72='[36]9.1. CCA Support Schedule'!$B$14,'[36]9.1. CCA Support Schedule'!$C$14,IF(B72='[36]9.1. CCA Support Schedule'!$B$15,'[36]9.1. CCA Support Schedule'!$C$15,IF(B72='[36]9.1. CCA Support Schedule'!$B$16,'[36]9.1. CCA Support Schedule'!$C$16,IF(B72='[36]9.1. CCA Support Schedule'!$B$17,'[36]9.1. CCA Support Schedule'!$C$17,IF(B72='[36]9.1. CCA Support Schedule'!$B$18,'[36]9.1. CCA Support Schedule'!$C$18,IF(B72='[36]9.1. CCA Support Schedule'!$B$19,'[36]9.1. CCA Support Schedule'!$C$19,IF(B72='[36]9.1. CCA Support Schedule'!$B$20,'[36]9.1. CCA Support Schedule'!$C$20,IF(B72='[36]9.1. CCA Support Schedule'!$B$21,'[36]9.1. CCA Support Schedule'!$C$21,IF(B72='[36]9.1. CCA Support Schedule'!$B$22,'[36]9.1. CCA Support Schedule'!$C$22,IF(B72='[36]9.1. CCA Support Schedule'!$B$23,'[36]9.1. CCA Support Schedule'!$C$23,IF(B72='[36]9.1. CCA Support Schedule'!$B$24,'[36]9.1. CCA Support Schedule'!$C$24,IF(B72='[36]9.1. CCA Support Schedule'!$B$25,'[36]9.1. CCA Support Schedule'!$C$25,IF(B72='[36]9.1. CCA Support Schedule'!$B$26,'[36]9.1. CCA Support Schedule'!$C$26,IF(B72='[36]9.1. CCA Support Schedule'!$B$27,'[36]9.1. CCA Support Schedule'!$C$27,IF(B72='[36]9.1. CCA Support Schedule'!$B$28,'[36]9.1. CCA Support Schedule'!$C$28,IF(B72='[36]9.1. CCA Support Schedule'!$B$29,'[36]9.1. CCA Support Schedule'!$C$29,"")))))))))))))))))))</f>
        <v>0.05</v>
      </c>
      <c r="D72" s="59">
        <f t="shared" si="8"/>
        <v>0</v>
      </c>
      <c r="E72" s="54"/>
      <c r="F72" s="61">
        <v>1964992</v>
      </c>
      <c r="G72" s="61"/>
      <c r="H72" s="61">
        <f>'[36]REF.3 - CCA Continuity Schedule'!$I$17</f>
        <v>0</v>
      </c>
      <c r="I72" s="62">
        <f t="shared" si="12"/>
        <v>0</v>
      </c>
      <c r="J72" s="62">
        <f t="shared" si="13"/>
        <v>0</v>
      </c>
      <c r="K72" s="62">
        <f t="shared" si="14"/>
        <v>0</v>
      </c>
      <c r="L72" s="62">
        <f t="shared" si="15"/>
        <v>982496</v>
      </c>
      <c r="M72" s="62" t="str">
        <f t="shared" si="9"/>
        <v>Calculate Manually</v>
      </c>
      <c r="N72" s="63" t="str">
        <f xml:space="preserve"> (IF(M72&lt;0,M72,IF(B72='9.1. CCA Support Schedule'!$B$19,"Calculate Manually",IF(B72='9.1. CCA Support Schedule'!$B$18,"Calculate Manually",IFERROR(IF(C72="","",M72*C72),"")))))</f>
        <v>Calculate Manually</v>
      </c>
      <c r="O72" s="61">
        <f>L72*0.05</f>
        <v>49124.800000000003</v>
      </c>
      <c r="P72" s="62">
        <f t="shared" si="16"/>
        <v>1915867.2</v>
      </c>
    </row>
    <row r="73" spans="1:16" x14ac:dyDescent="0.3">
      <c r="A73" s="59">
        <f t="shared" si="11"/>
        <v>0</v>
      </c>
      <c r="B73" s="59">
        <f t="shared" si="11"/>
        <v>0</v>
      </c>
      <c r="C73" s="60">
        <f>IF(B73="","",IF($B73='[36]9.1. CCA Support Schedule'!$B$12,'[36]9.1. CCA Support Schedule'!$C$12,IF(B73='[36]9.1. CCA Support Schedule'!$B$13,'[36]9.1. CCA Support Schedule'!$C$13,IF(B73='[36]9.1. CCA Support Schedule'!$B$14,'[36]9.1. CCA Support Schedule'!$C$14,IF(B73='[36]9.1. CCA Support Schedule'!$B$15,'[36]9.1. CCA Support Schedule'!$C$15,IF(B73='[36]9.1. CCA Support Schedule'!$B$16,'[36]9.1. CCA Support Schedule'!$C$16,IF(B73='[36]9.1. CCA Support Schedule'!$B$17,'[36]9.1. CCA Support Schedule'!$C$17,IF(B73='[36]9.1. CCA Support Schedule'!$B$18,'[36]9.1. CCA Support Schedule'!$C$18,IF(B73='[36]9.1. CCA Support Schedule'!$B$19,'[36]9.1. CCA Support Schedule'!$C$19,IF(B73='[36]9.1. CCA Support Schedule'!$B$20,'[36]9.1. CCA Support Schedule'!$C$20,IF(B73='[36]9.1. CCA Support Schedule'!$B$21,'[36]9.1. CCA Support Schedule'!$C$21,IF(B73='[36]9.1. CCA Support Schedule'!$B$22,'[36]9.1. CCA Support Schedule'!$C$22,IF(B73='[36]9.1. CCA Support Schedule'!$B$23,'[36]9.1. CCA Support Schedule'!$C$23,IF(B73='[36]9.1. CCA Support Schedule'!$B$24,'[36]9.1. CCA Support Schedule'!$C$24,IF(B73='[36]9.1. CCA Support Schedule'!$B$25,'[36]9.1. CCA Support Schedule'!$C$25,IF(B73='[36]9.1. CCA Support Schedule'!$B$26,'[36]9.1. CCA Support Schedule'!$C$26,IF(B73='[36]9.1. CCA Support Schedule'!$B$27,'[36]9.1. CCA Support Schedule'!$C$27,IF(B73='[36]9.1. CCA Support Schedule'!$B$28,'[36]9.1. CCA Support Schedule'!$C$28,IF(B73='[36]9.1. CCA Support Schedule'!$B$29,'[36]9.1. CCA Support Schedule'!$C$29,"")))))))))))))))))))</f>
        <v>0</v>
      </c>
      <c r="D73" s="59">
        <f t="shared" si="8"/>
        <v>0</v>
      </c>
      <c r="E73" s="54"/>
      <c r="F73" s="61"/>
      <c r="G73" s="61"/>
      <c r="H73" s="61"/>
      <c r="I73" s="62">
        <f t="shared" si="12"/>
        <v>0</v>
      </c>
      <c r="J73" s="62">
        <f t="shared" si="13"/>
        <v>0</v>
      </c>
      <c r="K73" s="62">
        <f t="shared" si="14"/>
        <v>0</v>
      </c>
      <c r="L73" s="62">
        <f t="shared" si="15"/>
        <v>0</v>
      </c>
      <c r="M73" s="62">
        <f t="shared" si="9"/>
        <v>0</v>
      </c>
      <c r="N73" s="63">
        <f xml:space="preserve"> (IF(M73&lt;0,M73,IF(B73='9.1. CCA Support Schedule'!$B$19,"Calculate Manually",IF(B73='9.1. CCA Support Schedule'!$B$18,"Calculate Manually",IFERROR(IF(C73="","",M73*C73),"")))))</f>
        <v>0</v>
      </c>
      <c r="O73" s="61"/>
      <c r="P73" s="62">
        <f t="shared" si="16"/>
        <v>0</v>
      </c>
    </row>
    <row r="74" spans="1:16" x14ac:dyDescent="0.3">
      <c r="A74" s="59">
        <f t="shared" si="11"/>
        <v>0</v>
      </c>
      <c r="B74" s="59">
        <f t="shared" si="11"/>
        <v>0</v>
      </c>
      <c r="C74" s="60">
        <f>IF(B74="","",IF($B74='[36]9.1. CCA Support Schedule'!$B$12,'[36]9.1. CCA Support Schedule'!$C$12,IF(B74='[36]9.1. CCA Support Schedule'!$B$13,'[36]9.1. CCA Support Schedule'!$C$13,IF(B74='[36]9.1. CCA Support Schedule'!$B$14,'[36]9.1. CCA Support Schedule'!$C$14,IF(B74='[36]9.1. CCA Support Schedule'!$B$15,'[36]9.1. CCA Support Schedule'!$C$15,IF(B74='[36]9.1. CCA Support Schedule'!$B$16,'[36]9.1. CCA Support Schedule'!$C$16,IF(B74='[36]9.1. CCA Support Schedule'!$B$17,'[36]9.1. CCA Support Schedule'!$C$17,IF(B74='[36]9.1. CCA Support Schedule'!$B$18,'[36]9.1. CCA Support Schedule'!$C$18,IF(B74='[36]9.1. CCA Support Schedule'!$B$19,'[36]9.1. CCA Support Schedule'!$C$19,IF(B74='[36]9.1. CCA Support Schedule'!$B$20,'[36]9.1. CCA Support Schedule'!$C$20,IF(B74='[36]9.1. CCA Support Schedule'!$B$21,'[36]9.1. CCA Support Schedule'!$C$21,IF(B74='[36]9.1. CCA Support Schedule'!$B$22,'[36]9.1. CCA Support Schedule'!$C$22,IF(B74='[36]9.1. CCA Support Schedule'!$B$23,'[36]9.1. CCA Support Schedule'!$C$23,IF(B74='[36]9.1. CCA Support Schedule'!$B$24,'[36]9.1. CCA Support Schedule'!$C$24,IF(B74='[36]9.1. CCA Support Schedule'!$B$25,'[36]9.1. CCA Support Schedule'!$C$25,IF(B74='[36]9.1. CCA Support Schedule'!$B$26,'[36]9.1. CCA Support Schedule'!$C$26,IF(B74='[36]9.1. CCA Support Schedule'!$B$27,'[36]9.1. CCA Support Schedule'!$C$27,IF(B74='[36]9.1. CCA Support Schedule'!$B$28,'[36]9.1. CCA Support Schedule'!$C$28,IF(B74='[36]9.1. CCA Support Schedule'!$B$29,'[36]9.1. CCA Support Schedule'!$C$29,"")))))))))))))))))))</f>
        <v>0</v>
      </c>
      <c r="D74" s="59">
        <f t="shared" si="8"/>
        <v>0</v>
      </c>
      <c r="E74" s="54"/>
      <c r="F74" s="61"/>
      <c r="G74" s="61"/>
      <c r="H74" s="61"/>
      <c r="I74" s="62">
        <f t="shared" si="12"/>
        <v>0</v>
      </c>
      <c r="J74" s="62">
        <f t="shared" si="13"/>
        <v>0</v>
      </c>
      <c r="K74" s="62">
        <f t="shared" si="14"/>
        <v>0</v>
      </c>
      <c r="L74" s="62">
        <f t="shared" si="15"/>
        <v>0</v>
      </c>
      <c r="M74" s="62">
        <f t="shared" si="9"/>
        <v>0</v>
      </c>
      <c r="N74" s="63">
        <f xml:space="preserve"> (IF(M74&lt;0,M74,IF(B74='9.1. CCA Support Schedule'!$B$19,"Calculate Manually",IF(B74='9.1. CCA Support Schedule'!$B$18,"Calculate Manually",IFERROR(IF(C74="","",M74*C74),"")))))</f>
        <v>0</v>
      </c>
      <c r="O74" s="61"/>
      <c r="P74" s="62">
        <f t="shared" si="16"/>
        <v>0</v>
      </c>
    </row>
    <row r="75" spans="1:16" x14ac:dyDescent="0.3">
      <c r="A75" s="59">
        <f t="shared" si="11"/>
        <v>0</v>
      </c>
      <c r="B75" s="59">
        <f t="shared" si="11"/>
        <v>0</v>
      </c>
      <c r="C75" s="60">
        <f>IF(B75="","",IF($B75='[36]9.1. CCA Support Schedule'!$B$12,'[36]9.1. CCA Support Schedule'!$C$12,IF(B75='[36]9.1. CCA Support Schedule'!$B$13,'[36]9.1. CCA Support Schedule'!$C$13,IF(B75='[36]9.1. CCA Support Schedule'!$B$14,'[36]9.1. CCA Support Schedule'!$C$14,IF(B75='[36]9.1. CCA Support Schedule'!$B$15,'[36]9.1. CCA Support Schedule'!$C$15,IF(B75='[36]9.1. CCA Support Schedule'!$B$16,'[36]9.1. CCA Support Schedule'!$C$16,IF(B75='[36]9.1. CCA Support Schedule'!$B$17,'[36]9.1. CCA Support Schedule'!$C$17,IF(B75='[36]9.1. CCA Support Schedule'!$B$18,'[36]9.1. CCA Support Schedule'!$C$18,IF(B75='[36]9.1. CCA Support Schedule'!$B$19,'[36]9.1. CCA Support Schedule'!$C$19,IF(B75='[36]9.1. CCA Support Schedule'!$B$20,'[36]9.1. CCA Support Schedule'!$C$20,IF(B75='[36]9.1. CCA Support Schedule'!$B$21,'[36]9.1. CCA Support Schedule'!$C$21,IF(B75='[36]9.1. CCA Support Schedule'!$B$22,'[36]9.1. CCA Support Schedule'!$C$22,IF(B75='[36]9.1. CCA Support Schedule'!$B$23,'[36]9.1. CCA Support Schedule'!$C$23,IF(B75='[36]9.1. CCA Support Schedule'!$B$24,'[36]9.1. CCA Support Schedule'!$C$24,IF(B75='[36]9.1. CCA Support Schedule'!$B$25,'[36]9.1. CCA Support Schedule'!$C$25,IF(B75='[36]9.1. CCA Support Schedule'!$B$26,'[36]9.1. CCA Support Schedule'!$C$26,IF(B75='[36]9.1. CCA Support Schedule'!$B$27,'[36]9.1. CCA Support Schedule'!$C$27,IF(B75='[36]9.1. CCA Support Schedule'!$B$28,'[36]9.1. CCA Support Schedule'!$C$28,IF(B75='[36]9.1. CCA Support Schedule'!$B$29,'[36]9.1. CCA Support Schedule'!$C$29,"")))))))))))))))))))</f>
        <v>0</v>
      </c>
      <c r="D75" s="59">
        <f t="shared" si="8"/>
        <v>0</v>
      </c>
      <c r="E75" s="54"/>
      <c r="F75" s="61"/>
      <c r="G75" s="61"/>
      <c r="H75" s="61"/>
      <c r="I75" s="62">
        <f t="shared" si="12"/>
        <v>0</v>
      </c>
      <c r="J75" s="62">
        <f t="shared" si="13"/>
        <v>0</v>
      </c>
      <c r="K75" s="62">
        <f t="shared" si="14"/>
        <v>0</v>
      </c>
      <c r="L75" s="62">
        <f t="shared" si="15"/>
        <v>0</v>
      </c>
      <c r="M75" s="62">
        <f t="shared" si="9"/>
        <v>0</v>
      </c>
      <c r="N75" s="63">
        <f xml:space="preserve"> (IF(M75&lt;0,M75,IF(B75='9.1. CCA Support Schedule'!$B$19,"Calculate Manually",IF(B75='9.1. CCA Support Schedule'!$B$18,"Calculate Manually",IFERROR(IF(C75="","",M75*C75),"")))))</f>
        <v>0</v>
      </c>
      <c r="O75" s="61"/>
      <c r="P75" s="62">
        <f t="shared" si="16"/>
        <v>0</v>
      </c>
    </row>
    <row r="76" spans="1:16" x14ac:dyDescent="0.3">
      <c r="A76" s="59">
        <f t="shared" si="11"/>
        <v>0</v>
      </c>
      <c r="B76" s="59">
        <f t="shared" si="11"/>
        <v>0</v>
      </c>
      <c r="C76" s="60">
        <f>IF(B76="","",IF($B76='[36]9.1. CCA Support Schedule'!$B$12,'[36]9.1. CCA Support Schedule'!$C$12,IF(B76='[36]9.1. CCA Support Schedule'!$B$13,'[36]9.1. CCA Support Schedule'!$C$13,IF(B76='[36]9.1. CCA Support Schedule'!$B$14,'[36]9.1. CCA Support Schedule'!$C$14,IF(B76='[36]9.1. CCA Support Schedule'!$B$15,'[36]9.1. CCA Support Schedule'!$C$15,IF(B76='[36]9.1. CCA Support Schedule'!$B$16,'[36]9.1. CCA Support Schedule'!$C$16,IF(B76='[36]9.1. CCA Support Schedule'!$B$17,'[36]9.1. CCA Support Schedule'!$C$17,IF(B76='[36]9.1. CCA Support Schedule'!$B$18,'[36]9.1. CCA Support Schedule'!$C$18,IF(B76='[36]9.1. CCA Support Schedule'!$B$19,'[36]9.1. CCA Support Schedule'!$C$19,IF(B76='[36]9.1. CCA Support Schedule'!$B$20,'[36]9.1. CCA Support Schedule'!$C$20,IF(B76='[36]9.1. CCA Support Schedule'!$B$21,'[36]9.1. CCA Support Schedule'!$C$21,IF(B76='[36]9.1. CCA Support Schedule'!$B$22,'[36]9.1. CCA Support Schedule'!$C$22,IF(B76='[36]9.1. CCA Support Schedule'!$B$23,'[36]9.1. CCA Support Schedule'!$C$23,IF(B76='[36]9.1. CCA Support Schedule'!$B$24,'[36]9.1. CCA Support Schedule'!$C$24,IF(B76='[36]9.1. CCA Support Schedule'!$B$25,'[36]9.1. CCA Support Schedule'!$C$25,IF(B76='[36]9.1. CCA Support Schedule'!$B$26,'[36]9.1. CCA Support Schedule'!$C$26,IF(B76='[36]9.1. CCA Support Schedule'!$B$27,'[36]9.1. CCA Support Schedule'!$C$27,IF(B76='[36]9.1. CCA Support Schedule'!$B$28,'[36]9.1. CCA Support Schedule'!$C$28,IF(B76='[36]9.1. CCA Support Schedule'!$B$29,'[36]9.1. CCA Support Schedule'!$C$29,"")))))))))))))))))))</f>
        <v>0</v>
      </c>
      <c r="D76" s="59">
        <f t="shared" si="8"/>
        <v>0</v>
      </c>
      <c r="E76" s="54"/>
      <c r="F76" s="61"/>
      <c r="G76" s="61"/>
      <c r="H76" s="61"/>
      <c r="I76" s="62">
        <f t="shared" si="12"/>
        <v>0</v>
      </c>
      <c r="J76" s="62">
        <f t="shared" si="13"/>
        <v>0</v>
      </c>
      <c r="K76" s="62">
        <f t="shared" si="14"/>
        <v>0</v>
      </c>
      <c r="L76" s="62">
        <f t="shared" si="15"/>
        <v>0</v>
      </c>
      <c r="M76" s="62">
        <f t="shared" si="9"/>
        <v>0</v>
      </c>
      <c r="N76" s="63">
        <f xml:space="preserve"> (IF(M76&lt;0,M76,IF(B76='9.1. CCA Support Schedule'!$B$19,"Calculate Manually",IF(B76='9.1. CCA Support Schedule'!$B$18,"Calculate Manually",IFERROR(IF(C76="","",M76*C76),"")))))</f>
        <v>0</v>
      </c>
      <c r="O76" s="61"/>
      <c r="P76" s="62">
        <f t="shared" si="16"/>
        <v>0</v>
      </c>
    </row>
    <row r="77" spans="1:16" x14ac:dyDescent="0.3">
      <c r="A77" s="59">
        <f t="shared" si="11"/>
        <v>0</v>
      </c>
      <c r="B77" s="59">
        <f t="shared" si="11"/>
        <v>0</v>
      </c>
      <c r="C77" s="60">
        <f>IF(B77="","",IF($B77='[36]9.1. CCA Support Schedule'!$B$12,'[36]9.1. CCA Support Schedule'!$C$12,IF(B77='[36]9.1. CCA Support Schedule'!$B$13,'[36]9.1. CCA Support Schedule'!$C$13,IF(B77='[36]9.1. CCA Support Schedule'!$B$14,'[36]9.1. CCA Support Schedule'!$C$14,IF(B77='[36]9.1. CCA Support Schedule'!$B$15,'[36]9.1. CCA Support Schedule'!$C$15,IF(B77='[36]9.1. CCA Support Schedule'!$B$16,'[36]9.1. CCA Support Schedule'!$C$16,IF(B77='[36]9.1. CCA Support Schedule'!$B$17,'[36]9.1. CCA Support Schedule'!$C$17,IF(B77='[36]9.1. CCA Support Schedule'!$B$18,'[36]9.1. CCA Support Schedule'!$C$18,IF(B77='[36]9.1. CCA Support Schedule'!$B$19,'[36]9.1. CCA Support Schedule'!$C$19,IF(B77='[36]9.1. CCA Support Schedule'!$B$20,'[36]9.1. CCA Support Schedule'!$C$20,IF(B77='[36]9.1. CCA Support Schedule'!$B$21,'[36]9.1. CCA Support Schedule'!$C$21,IF(B77='[36]9.1. CCA Support Schedule'!$B$22,'[36]9.1. CCA Support Schedule'!$C$22,IF(B77='[36]9.1. CCA Support Schedule'!$B$23,'[36]9.1. CCA Support Schedule'!$C$23,IF(B77='[36]9.1. CCA Support Schedule'!$B$24,'[36]9.1. CCA Support Schedule'!$C$24,IF(B77='[36]9.1. CCA Support Schedule'!$B$25,'[36]9.1. CCA Support Schedule'!$C$25,IF(B77='[36]9.1. CCA Support Schedule'!$B$26,'[36]9.1. CCA Support Schedule'!$C$26,IF(B77='[36]9.1. CCA Support Schedule'!$B$27,'[36]9.1. CCA Support Schedule'!$C$27,IF(B77='[36]9.1. CCA Support Schedule'!$B$28,'[36]9.1. CCA Support Schedule'!$C$28,IF(B77='[36]9.1. CCA Support Schedule'!$B$29,'[36]9.1. CCA Support Schedule'!$C$29,"")))))))))))))))))))</f>
        <v>0</v>
      </c>
      <c r="D77" s="59">
        <f t="shared" si="8"/>
        <v>0</v>
      </c>
      <c r="E77" s="54"/>
      <c r="F77" s="61"/>
      <c r="G77" s="61"/>
      <c r="H77" s="61"/>
      <c r="I77" s="62">
        <f t="shared" si="12"/>
        <v>0</v>
      </c>
      <c r="J77" s="62">
        <f t="shared" si="13"/>
        <v>0</v>
      </c>
      <c r="K77" s="62">
        <f t="shared" si="14"/>
        <v>0</v>
      </c>
      <c r="L77" s="62">
        <f t="shared" si="15"/>
        <v>0</v>
      </c>
      <c r="M77" s="62">
        <f t="shared" si="9"/>
        <v>0</v>
      </c>
      <c r="N77" s="63">
        <f xml:space="preserve"> (IF(M77&lt;0,M77,IF(B77='9.1. CCA Support Schedule'!$B$19,"Calculate Manually",IF(B77='9.1. CCA Support Schedule'!$B$18,"Calculate Manually",IFERROR(IF(C77="","",M77*C77),"")))))</f>
        <v>0</v>
      </c>
      <c r="O77" s="61"/>
      <c r="P77" s="62">
        <f t="shared" si="16"/>
        <v>0</v>
      </c>
    </row>
    <row r="78" spans="1:16" x14ac:dyDescent="0.3">
      <c r="A78" s="59">
        <f t="shared" si="11"/>
        <v>0</v>
      </c>
      <c r="B78" s="59">
        <f t="shared" si="11"/>
        <v>0</v>
      </c>
      <c r="C78" s="60">
        <f>IF(B78="","",IF($B78='[36]9.1. CCA Support Schedule'!$B$12,'[36]9.1. CCA Support Schedule'!$C$12,IF(B78='[36]9.1. CCA Support Schedule'!$B$13,'[36]9.1. CCA Support Schedule'!$C$13,IF(B78='[36]9.1. CCA Support Schedule'!$B$14,'[36]9.1. CCA Support Schedule'!$C$14,IF(B78='[36]9.1. CCA Support Schedule'!$B$15,'[36]9.1. CCA Support Schedule'!$C$15,IF(B78='[36]9.1. CCA Support Schedule'!$B$16,'[36]9.1. CCA Support Schedule'!$C$16,IF(B78='[36]9.1. CCA Support Schedule'!$B$17,'[36]9.1. CCA Support Schedule'!$C$17,IF(B78='[36]9.1. CCA Support Schedule'!$B$18,'[36]9.1. CCA Support Schedule'!$C$18,IF(B78='[36]9.1. CCA Support Schedule'!$B$19,'[36]9.1. CCA Support Schedule'!$C$19,IF(B78='[36]9.1. CCA Support Schedule'!$B$20,'[36]9.1. CCA Support Schedule'!$C$20,IF(B78='[36]9.1. CCA Support Schedule'!$B$21,'[36]9.1. CCA Support Schedule'!$C$21,IF(B78='[36]9.1. CCA Support Schedule'!$B$22,'[36]9.1. CCA Support Schedule'!$C$22,IF(B78='[36]9.1. CCA Support Schedule'!$B$23,'[36]9.1. CCA Support Schedule'!$C$23,IF(B78='[36]9.1. CCA Support Schedule'!$B$24,'[36]9.1. CCA Support Schedule'!$C$24,IF(B78='[36]9.1. CCA Support Schedule'!$B$25,'[36]9.1. CCA Support Schedule'!$C$25,IF(B78='[36]9.1. CCA Support Schedule'!$B$26,'[36]9.1. CCA Support Schedule'!$C$26,IF(B78='[36]9.1. CCA Support Schedule'!$B$27,'[36]9.1. CCA Support Schedule'!$C$27,IF(B78='[36]9.1. CCA Support Schedule'!$B$28,'[36]9.1. CCA Support Schedule'!$C$28,IF(B78='[36]9.1. CCA Support Schedule'!$B$29,'[36]9.1. CCA Support Schedule'!$C$29,"")))))))))))))))))))</f>
        <v>0</v>
      </c>
      <c r="D78" s="59">
        <f t="shared" si="8"/>
        <v>0</v>
      </c>
      <c r="E78" s="54"/>
      <c r="F78" s="61"/>
      <c r="G78" s="61"/>
      <c r="H78" s="61"/>
      <c r="I78" s="62">
        <f t="shared" si="12"/>
        <v>0</v>
      </c>
      <c r="J78" s="62">
        <f t="shared" si="13"/>
        <v>0</v>
      </c>
      <c r="K78" s="62">
        <f t="shared" si="14"/>
        <v>0</v>
      </c>
      <c r="L78" s="62">
        <f t="shared" si="15"/>
        <v>0</v>
      </c>
      <c r="M78" s="62">
        <f t="shared" si="9"/>
        <v>0</v>
      </c>
      <c r="N78" s="63">
        <f xml:space="preserve"> (IF(M78&lt;0,M78,IF(B78='9.1. CCA Support Schedule'!$B$19,"Calculate Manually",IF(B78='9.1. CCA Support Schedule'!$B$18,"Calculate Manually",IFERROR(IF(C78="","",M78*C78),"")))))</f>
        <v>0</v>
      </c>
      <c r="O78" s="61"/>
      <c r="P78" s="62">
        <f t="shared" si="16"/>
        <v>0</v>
      </c>
    </row>
    <row r="79" spans="1:16" x14ac:dyDescent="0.3">
      <c r="A79" s="59">
        <f t="shared" si="11"/>
        <v>0</v>
      </c>
      <c r="B79" s="59">
        <f t="shared" si="11"/>
        <v>0</v>
      </c>
      <c r="C79" s="60">
        <f>IF(B79="","",IF($B79='[36]9.1. CCA Support Schedule'!$B$12,'[36]9.1. CCA Support Schedule'!$C$12,IF(B79='[36]9.1. CCA Support Schedule'!$B$13,'[36]9.1. CCA Support Schedule'!$C$13,IF(B79='[36]9.1. CCA Support Schedule'!$B$14,'[36]9.1. CCA Support Schedule'!$C$14,IF(B79='[36]9.1. CCA Support Schedule'!$B$15,'[36]9.1. CCA Support Schedule'!$C$15,IF(B79='[36]9.1. CCA Support Schedule'!$B$16,'[36]9.1. CCA Support Schedule'!$C$16,IF(B79='[36]9.1. CCA Support Schedule'!$B$17,'[36]9.1. CCA Support Schedule'!$C$17,IF(B79='[36]9.1. CCA Support Schedule'!$B$18,'[36]9.1. CCA Support Schedule'!$C$18,IF(B79='[36]9.1. CCA Support Schedule'!$B$19,'[36]9.1. CCA Support Schedule'!$C$19,IF(B79='[36]9.1. CCA Support Schedule'!$B$20,'[36]9.1. CCA Support Schedule'!$C$20,IF(B79='[36]9.1. CCA Support Schedule'!$B$21,'[36]9.1. CCA Support Schedule'!$C$21,IF(B79='[36]9.1. CCA Support Schedule'!$B$22,'[36]9.1. CCA Support Schedule'!$C$22,IF(B79='[36]9.1. CCA Support Schedule'!$B$23,'[36]9.1. CCA Support Schedule'!$C$23,IF(B79='[36]9.1. CCA Support Schedule'!$B$24,'[36]9.1. CCA Support Schedule'!$C$24,IF(B79='[36]9.1. CCA Support Schedule'!$B$25,'[36]9.1. CCA Support Schedule'!$C$25,IF(B79='[36]9.1. CCA Support Schedule'!$B$26,'[36]9.1. CCA Support Schedule'!$C$26,IF(B79='[36]9.1. CCA Support Schedule'!$B$27,'[36]9.1. CCA Support Schedule'!$C$27,IF(B79='[36]9.1. CCA Support Schedule'!$B$28,'[36]9.1. CCA Support Schedule'!$C$28,IF(B79='[36]9.1. CCA Support Schedule'!$B$29,'[36]9.1. CCA Support Schedule'!$C$29,"")))))))))))))))))))</f>
        <v>0</v>
      </c>
      <c r="D79" s="59">
        <f t="shared" si="8"/>
        <v>0</v>
      </c>
      <c r="E79" s="54"/>
      <c r="F79" s="61"/>
      <c r="G79" s="61"/>
      <c r="H79" s="61"/>
      <c r="I79" s="62">
        <f t="shared" si="12"/>
        <v>0</v>
      </c>
      <c r="J79" s="62">
        <f t="shared" si="13"/>
        <v>0</v>
      </c>
      <c r="K79" s="62">
        <f t="shared" si="14"/>
        <v>0</v>
      </c>
      <c r="L79" s="62">
        <f t="shared" si="15"/>
        <v>0</v>
      </c>
      <c r="M79" s="62">
        <f t="shared" si="9"/>
        <v>0</v>
      </c>
      <c r="N79" s="63">
        <f xml:space="preserve"> (IF(M79&lt;0,M79,IF(B79='9.1. CCA Support Schedule'!$B$19,"Calculate Manually",IF(B79='9.1. CCA Support Schedule'!$B$18,"Calculate Manually",IFERROR(IF(C79="","",M79*C79),"")))))</f>
        <v>0</v>
      </c>
      <c r="O79" s="61"/>
      <c r="P79" s="62">
        <f t="shared" si="16"/>
        <v>0</v>
      </c>
    </row>
    <row r="80" spans="1:16" x14ac:dyDescent="0.3">
      <c r="A80" s="59">
        <f t="shared" ref="A80:B82" si="17">A49</f>
        <v>0</v>
      </c>
      <c r="B80" s="59">
        <f t="shared" si="17"/>
        <v>0</v>
      </c>
      <c r="C80" s="60">
        <f>IF(B80="","",IF($B80='[36]9.1. CCA Support Schedule'!$B$12,'[36]9.1. CCA Support Schedule'!$C$12,IF(B80='[36]9.1. CCA Support Schedule'!$B$13,'[36]9.1. CCA Support Schedule'!$C$13,IF(B80='[36]9.1. CCA Support Schedule'!$B$14,'[36]9.1. CCA Support Schedule'!$C$14,IF(B80='[36]9.1. CCA Support Schedule'!$B$15,'[36]9.1. CCA Support Schedule'!$C$15,IF(B80='[36]9.1. CCA Support Schedule'!$B$16,'[36]9.1. CCA Support Schedule'!$C$16,IF(B80='[36]9.1. CCA Support Schedule'!$B$17,'[36]9.1. CCA Support Schedule'!$C$17,IF(B80='[36]9.1. CCA Support Schedule'!$B$18,'[36]9.1. CCA Support Schedule'!$C$18,IF(B80='[36]9.1. CCA Support Schedule'!$B$19,'[36]9.1. CCA Support Schedule'!$C$19,IF(B80='[36]9.1. CCA Support Schedule'!$B$20,'[36]9.1. CCA Support Schedule'!$C$20,IF(B80='[36]9.1. CCA Support Schedule'!$B$21,'[36]9.1. CCA Support Schedule'!$C$21,IF(B80='[36]9.1. CCA Support Schedule'!$B$22,'[36]9.1. CCA Support Schedule'!$C$22,IF(B80='[36]9.1. CCA Support Schedule'!$B$23,'[36]9.1. CCA Support Schedule'!$C$23,IF(B80='[36]9.1. CCA Support Schedule'!$B$24,'[36]9.1. CCA Support Schedule'!$C$24,IF(B80='[36]9.1. CCA Support Schedule'!$B$25,'[36]9.1. CCA Support Schedule'!$C$25,IF(B80='[36]9.1. CCA Support Schedule'!$B$26,'[36]9.1. CCA Support Schedule'!$C$26,IF(B80='[36]9.1. CCA Support Schedule'!$B$27,'[36]9.1. CCA Support Schedule'!$C$27,IF(B80='[36]9.1. CCA Support Schedule'!$B$28,'[36]9.1. CCA Support Schedule'!$C$28,IF(B80='[36]9.1. CCA Support Schedule'!$B$29,'[36]9.1. CCA Support Schedule'!$C$29,"")))))))))))))))))))</f>
        <v>0</v>
      </c>
      <c r="D80" s="59">
        <f t="shared" si="8"/>
        <v>0</v>
      </c>
      <c r="E80" s="54"/>
      <c r="F80" s="61"/>
      <c r="G80" s="61"/>
      <c r="H80" s="61"/>
      <c r="I80" s="62">
        <f t="shared" si="12"/>
        <v>0</v>
      </c>
      <c r="J80" s="62">
        <f t="shared" si="13"/>
        <v>0</v>
      </c>
      <c r="K80" s="62">
        <f t="shared" si="14"/>
        <v>0</v>
      </c>
      <c r="L80" s="62">
        <f t="shared" si="15"/>
        <v>0</v>
      </c>
      <c r="M80" s="62">
        <f t="shared" si="9"/>
        <v>0</v>
      </c>
      <c r="N80" s="63">
        <f xml:space="preserve"> (IF(M80&lt;0,M80,IF(B80='9.1. CCA Support Schedule'!$B$19,"Calculate Manually",IF(B80='9.1. CCA Support Schedule'!$B$18,"Calculate Manually",IFERROR(IF(C80="","",M80*C80),"")))))</f>
        <v>0</v>
      </c>
      <c r="O80" s="61"/>
      <c r="P80" s="62">
        <f t="shared" si="16"/>
        <v>0</v>
      </c>
    </row>
    <row r="81" spans="1:16" x14ac:dyDescent="0.3">
      <c r="A81" s="59">
        <f t="shared" si="17"/>
        <v>0</v>
      </c>
      <c r="B81" s="59">
        <f t="shared" si="17"/>
        <v>0</v>
      </c>
      <c r="C81" s="60">
        <f>IF(B81="","",IF($B81='[36]9.1. CCA Support Schedule'!$B$12,'[36]9.1. CCA Support Schedule'!$C$12,IF(B81='[36]9.1. CCA Support Schedule'!$B$13,'[36]9.1. CCA Support Schedule'!$C$13,IF(B81='[36]9.1. CCA Support Schedule'!$B$14,'[36]9.1. CCA Support Schedule'!$C$14,IF(B81='[36]9.1. CCA Support Schedule'!$B$15,'[36]9.1. CCA Support Schedule'!$C$15,IF(B81='[36]9.1. CCA Support Schedule'!$B$16,'[36]9.1. CCA Support Schedule'!$C$16,IF(B81='[36]9.1. CCA Support Schedule'!$B$17,'[36]9.1. CCA Support Schedule'!$C$17,IF(B81='[36]9.1. CCA Support Schedule'!$B$18,'[36]9.1. CCA Support Schedule'!$C$18,IF(B81='[36]9.1. CCA Support Schedule'!$B$19,'[36]9.1. CCA Support Schedule'!$C$19,IF(B81='[36]9.1. CCA Support Schedule'!$B$20,'[36]9.1. CCA Support Schedule'!$C$20,IF(B81='[36]9.1. CCA Support Schedule'!$B$21,'[36]9.1. CCA Support Schedule'!$C$21,IF(B81='[36]9.1. CCA Support Schedule'!$B$22,'[36]9.1. CCA Support Schedule'!$C$22,IF(B81='[36]9.1. CCA Support Schedule'!$B$23,'[36]9.1. CCA Support Schedule'!$C$23,IF(B81='[36]9.1. CCA Support Schedule'!$B$24,'[36]9.1. CCA Support Schedule'!$C$24,IF(B81='[36]9.1. CCA Support Schedule'!$B$25,'[36]9.1. CCA Support Schedule'!$C$25,IF(B81='[36]9.1. CCA Support Schedule'!$B$26,'[36]9.1. CCA Support Schedule'!$C$26,IF(B81='[36]9.1. CCA Support Schedule'!$B$27,'[36]9.1. CCA Support Schedule'!$C$27,IF(B81='[36]9.1. CCA Support Schedule'!$B$28,'[36]9.1. CCA Support Schedule'!$C$28,IF(B81='[36]9.1. CCA Support Schedule'!$B$29,'[36]9.1. CCA Support Schedule'!$C$29,"")))))))))))))))))))</f>
        <v>0</v>
      </c>
      <c r="D81" s="59">
        <f t="shared" si="8"/>
        <v>0</v>
      </c>
      <c r="E81" s="54"/>
      <c r="F81" s="61"/>
      <c r="G81" s="61"/>
      <c r="H81" s="61"/>
      <c r="I81" s="62">
        <f t="shared" si="12"/>
        <v>0</v>
      </c>
      <c r="J81" s="62">
        <f t="shared" si="13"/>
        <v>0</v>
      </c>
      <c r="K81" s="62">
        <f t="shared" si="14"/>
        <v>0</v>
      </c>
      <c r="L81" s="62">
        <f t="shared" si="15"/>
        <v>0</v>
      </c>
      <c r="M81" s="62">
        <f t="shared" si="9"/>
        <v>0</v>
      </c>
      <c r="N81" s="63">
        <f xml:space="preserve"> (IF(M81&lt;0,M81,IF(B81='9.1. CCA Support Schedule'!$B$19,"Calculate Manually",IF(B81='9.1. CCA Support Schedule'!$B$18,"Calculate Manually",IFERROR(IF(C81="","",M81*C81),"")))))</f>
        <v>0</v>
      </c>
      <c r="O81" s="61"/>
      <c r="P81" s="62">
        <f t="shared" si="16"/>
        <v>0</v>
      </c>
    </row>
    <row r="82" spans="1:16" x14ac:dyDescent="0.3">
      <c r="A82" s="59">
        <f t="shared" si="17"/>
        <v>0</v>
      </c>
      <c r="B82" s="59">
        <f t="shared" si="17"/>
        <v>0</v>
      </c>
      <c r="C82" s="60">
        <f>IF(B82="","",IF($B82='[36]9.1. CCA Support Schedule'!$B$12,'[36]9.1. CCA Support Schedule'!$C$12,IF(B82='[36]9.1. CCA Support Schedule'!$B$13,'[36]9.1. CCA Support Schedule'!$C$13,IF(B82='[36]9.1. CCA Support Schedule'!$B$14,'[36]9.1. CCA Support Schedule'!$C$14,IF(B82='[36]9.1. CCA Support Schedule'!$B$15,'[36]9.1. CCA Support Schedule'!$C$15,IF(B82='[36]9.1. CCA Support Schedule'!$B$16,'[36]9.1. CCA Support Schedule'!$C$16,IF(B82='[36]9.1. CCA Support Schedule'!$B$17,'[36]9.1. CCA Support Schedule'!$C$17,IF(B82='[36]9.1. CCA Support Schedule'!$B$18,'[36]9.1. CCA Support Schedule'!$C$18,IF(B82='[36]9.1. CCA Support Schedule'!$B$19,'[36]9.1. CCA Support Schedule'!$C$19,IF(B82='[36]9.1. CCA Support Schedule'!$B$20,'[36]9.1. CCA Support Schedule'!$C$20,IF(B82='[36]9.1. CCA Support Schedule'!$B$21,'[36]9.1. CCA Support Schedule'!$C$21,IF(B82='[36]9.1. CCA Support Schedule'!$B$22,'[36]9.1. CCA Support Schedule'!$C$22,IF(B82='[36]9.1. CCA Support Schedule'!$B$23,'[36]9.1. CCA Support Schedule'!$C$23,IF(B82='[36]9.1. CCA Support Schedule'!$B$24,'[36]9.1. CCA Support Schedule'!$C$24,IF(B82='[36]9.1. CCA Support Schedule'!$B$25,'[36]9.1. CCA Support Schedule'!$C$25,IF(B82='[36]9.1. CCA Support Schedule'!$B$26,'[36]9.1. CCA Support Schedule'!$C$26,IF(B82='[36]9.1. CCA Support Schedule'!$B$27,'[36]9.1. CCA Support Schedule'!$C$27,IF(B82='[36]9.1. CCA Support Schedule'!$B$28,'[36]9.1. CCA Support Schedule'!$C$28,IF(B82='[36]9.1. CCA Support Schedule'!$B$29,'[36]9.1. CCA Support Schedule'!$C$29,"")))))))))))))))))))</f>
        <v>0</v>
      </c>
      <c r="D82" s="59">
        <f t="shared" si="8"/>
        <v>0</v>
      </c>
      <c r="E82" s="54"/>
      <c r="F82" s="61"/>
      <c r="G82" s="61"/>
      <c r="H82" s="61"/>
      <c r="I82" s="62">
        <f t="shared" si="12"/>
        <v>0</v>
      </c>
      <c r="J82" s="62">
        <f t="shared" si="13"/>
        <v>0</v>
      </c>
      <c r="K82" s="62">
        <f t="shared" si="14"/>
        <v>0</v>
      </c>
      <c r="L82" s="62">
        <f t="shared" si="15"/>
        <v>0</v>
      </c>
      <c r="M82" s="62">
        <f t="shared" si="9"/>
        <v>0</v>
      </c>
      <c r="N82" s="63">
        <f xml:space="preserve"> (IF(M82&lt;0,M82,IF(B82='9.1. CCA Support Schedule'!$B$19,"Calculate Manually",IF(B82='9.1. CCA Support Schedule'!$B$18,"Calculate Manually",IFERROR(IF(C82="","",M82*C82),"")))))</f>
        <v>0</v>
      </c>
      <c r="O82" s="61"/>
      <c r="P82" s="62">
        <f t="shared" si="16"/>
        <v>0</v>
      </c>
    </row>
    <row r="83" spans="1:16" x14ac:dyDescent="0.3">
      <c r="A83" s="69"/>
      <c r="B83" s="69"/>
      <c r="C83" s="69"/>
      <c r="D83" s="55"/>
      <c r="E83" s="54"/>
      <c r="F83" s="54"/>
      <c r="G83" s="54"/>
      <c r="H83" s="54"/>
      <c r="I83" s="55"/>
      <c r="J83" s="55"/>
      <c r="K83" s="55"/>
      <c r="L83" s="55"/>
      <c r="M83" s="55"/>
      <c r="N83" s="56"/>
      <c r="O83" s="54"/>
      <c r="P83" s="55"/>
    </row>
    <row r="84" spans="1:16" ht="15" thickBot="1" x14ac:dyDescent="0.35">
      <c r="A84" s="64"/>
      <c r="B84" s="64"/>
      <c r="C84" s="65" t="s">
        <v>34</v>
      </c>
      <c r="D84" s="66">
        <f>SUM(D62:D83)</f>
        <v>6220463.9849999994</v>
      </c>
      <c r="E84" s="54"/>
      <c r="F84" s="67">
        <f>SUM(F62:F83)</f>
        <v>9687349</v>
      </c>
      <c r="G84" s="67">
        <f>SUM(G62:G83)</f>
        <v>0</v>
      </c>
      <c r="H84" s="67">
        <f>SUM(H62:H83)</f>
        <v>0</v>
      </c>
      <c r="I84" s="66">
        <f>SUM(I62:I83)</f>
        <v>0</v>
      </c>
      <c r="J84" s="66">
        <f>SUM(J62:J83)</f>
        <v>0</v>
      </c>
      <c r="K84" s="66">
        <f t="shared" ref="K84:L84" si="18">SUM(K62:K83)</f>
        <v>0</v>
      </c>
      <c r="L84" s="66">
        <f t="shared" si="18"/>
        <v>4843674.5</v>
      </c>
      <c r="M84" s="66">
        <f>SUM(M62:M83)</f>
        <v>10081642.485000001</v>
      </c>
      <c r="N84" s="66">
        <f>SUM(N62:N83)</f>
        <v>1424448.3482500003</v>
      </c>
      <c r="O84" s="67">
        <f>SUM(O62:O83)</f>
        <v>1473573.1482500003</v>
      </c>
      <c r="P84" s="66">
        <f>SUM(P62:P83)</f>
        <v>14434239.836749999</v>
      </c>
    </row>
    <row r="85" spans="1:16" ht="15" thickTop="1" x14ac:dyDescent="0.3"/>
    <row r="86" spans="1:16" ht="15" thickBot="1" x14ac:dyDescent="0.35"/>
    <row r="87" spans="1:16" ht="27" thickBot="1" x14ac:dyDescent="0.35">
      <c r="A87" s="114" t="s">
        <v>3</v>
      </c>
      <c r="B87" s="115"/>
      <c r="C87" s="41" t="s">
        <v>37</v>
      </c>
      <c r="D87" s="11" t="s">
        <v>41</v>
      </c>
      <c r="E87" s="37"/>
      <c r="F87" s="38"/>
      <c r="G87" s="38"/>
      <c r="H87" s="38"/>
      <c r="I87" s="38"/>
      <c r="J87" s="38"/>
      <c r="K87" s="38"/>
      <c r="L87" s="38"/>
      <c r="M87" s="38"/>
      <c r="N87" s="39"/>
      <c r="O87" s="38"/>
      <c r="P87" s="38"/>
    </row>
    <row r="88" spans="1:16" ht="15" thickBot="1" x14ac:dyDescent="0.35">
      <c r="A88" s="34"/>
      <c r="B88" s="35"/>
      <c r="C88" s="35"/>
      <c r="D88" s="36"/>
      <c r="E88" s="37"/>
      <c r="F88" s="38"/>
      <c r="G88" s="38"/>
      <c r="H88" s="38"/>
      <c r="I88" s="38"/>
      <c r="J88" s="38"/>
      <c r="K88" s="38"/>
      <c r="L88" s="38"/>
      <c r="M88" s="38"/>
      <c r="N88" s="39"/>
      <c r="O88" s="38"/>
      <c r="P88" s="38"/>
    </row>
    <row r="89" spans="1:16" ht="15" thickBot="1" x14ac:dyDescent="0.35">
      <c r="A89" s="114" t="s">
        <v>5</v>
      </c>
      <c r="B89" s="115"/>
      <c r="C89" s="42" t="s">
        <v>6</v>
      </c>
      <c r="D89" s="43" t="s">
        <v>36</v>
      </c>
      <c r="E89" s="37"/>
      <c r="F89" s="38"/>
      <c r="G89" s="38"/>
      <c r="H89" s="38"/>
      <c r="I89" s="38"/>
      <c r="J89" s="38"/>
      <c r="K89" s="38"/>
      <c r="L89" s="38"/>
      <c r="M89" s="38"/>
      <c r="N89" s="39"/>
      <c r="O89" s="38"/>
      <c r="P89" s="38"/>
    </row>
    <row r="90" spans="1:16" ht="15" thickBot="1" x14ac:dyDescent="0.35">
      <c r="A90" s="112" t="s">
        <v>8</v>
      </c>
      <c r="B90" s="113"/>
      <c r="C90" s="44">
        <v>1.5</v>
      </c>
      <c r="D90" s="36"/>
      <c r="E90" s="37"/>
      <c r="F90" s="38"/>
      <c r="G90" s="38"/>
      <c r="H90" s="38"/>
      <c r="I90" s="38"/>
      <c r="J90" s="38"/>
      <c r="K90" s="38"/>
      <c r="L90" s="38"/>
      <c r="M90" s="38"/>
      <c r="N90" s="39"/>
      <c r="O90" s="38"/>
      <c r="P90" s="38"/>
    </row>
    <row r="91" spans="1:16" x14ac:dyDescent="0.3">
      <c r="A91" s="34"/>
      <c r="B91" s="35"/>
      <c r="C91" s="35"/>
      <c r="D91" s="36"/>
      <c r="E91" s="37"/>
      <c r="F91" s="38"/>
      <c r="G91" s="38"/>
      <c r="H91" s="38"/>
      <c r="I91" s="38"/>
      <c r="J91" s="45"/>
      <c r="K91" s="46"/>
      <c r="L91" s="38"/>
      <c r="M91" s="38"/>
      <c r="N91" s="39"/>
      <c r="O91" s="38"/>
      <c r="P91" s="38"/>
    </row>
    <row r="92" spans="1:16" ht="66.599999999999994" thickBot="1" x14ac:dyDescent="0.35">
      <c r="A92" s="47" t="s">
        <v>9</v>
      </c>
      <c r="B92" s="47" t="s">
        <v>10</v>
      </c>
      <c r="C92" s="47" t="s">
        <v>11</v>
      </c>
      <c r="D92" s="47" t="s">
        <v>12</v>
      </c>
      <c r="E92" s="48"/>
      <c r="F92" s="48" t="s">
        <v>13</v>
      </c>
      <c r="G92" s="48" t="s">
        <v>14</v>
      </c>
      <c r="H92" s="48" t="s">
        <v>15</v>
      </c>
      <c r="I92" s="49" t="s">
        <v>16</v>
      </c>
      <c r="J92" s="49" t="s">
        <v>17</v>
      </c>
      <c r="K92" s="49" t="s">
        <v>18</v>
      </c>
      <c r="L92" s="49" t="s">
        <v>19</v>
      </c>
      <c r="M92" s="49" t="s">
        <v>20</v>
      </c>
      <c r="N92" s="49" t="s">
        <v>21</v>
      </c>
      <c r="O92" s="48" t="s">
        <v>22</v>
      </c>
      <c r="P92" s="49" t="s">
        <v>23</v>
      </c>
    </row>
    <row r="93" spans="1:16" x14ac:dyDescent="0.3">
      <c r="A93" s="52"/>
      <c r="B93" s="52"/>
      <c r="C93" s="52"/>
      <c r="D93" s="53"/>
      <c r="E93" s="54"/>
      <c r="F93" s="54"/>
      <c r="G93" s="54"/>
      <c r="H93" s="54"/>
      <c r="I93" s="55"/>
      <c r="J93" s="55"/>
      <c r="K93" s="55"/>
      <c r="L93" s="55"/>
      <c r="M93" s="55"/>
      <c r="N93" s="56"/>
      <c r="O93" s="54"/>
      <c r="P93" s="55"/>
    </row>
    <row r="94" spans="1:16" x14ac:dyDescent="0.3">
      <c r="A94" s="59">
        <f>A63</f>
        <v>0</v>
      </c>
      <c r="B94" s="59" t="str">
        <f>B63</f>
        <v>Class 1</v>
      </c>
      <c r="C94" s="60">
        <f>IF(B94="","",IF($B94='[36]9.1. CCA Support Schedule'!$B$12,'[36]9.1. CCA Support Schedule'!$C$12,IF(B94='[36]9.1. CCA Support Schedule'!$B$13,'[36]9.1. CCA Support Schedule'!$C$13,IF(B94='[36]9.1. CCA Support Schedule'!$B$14,'[36]9.1. CCA Support Schedule'!$C$14,IF(B94='[36]9.1. CCA Support Schedule'!$B$15,'[36]9.1. CCA Support Schedule'!$C$15,IF(B94='[36]9.1. CCA Support Schedule'!$B$16,'[36]9.1. CCA Support Schedule'!$C$16,IF(B94='[36]9.1. CCA Support Schedule'!$B$17,'[36]9.1. CCA Support Schedule'!$C$17,IF(B94='[36]9.1. CCA Support Schedule'!$B$18,'[36]9.1. CCA Support Schedule'!$C$18,IF(B94='[36]9.1. CCA Support Schedule'!$B$19,'[36]9.1. CCA Support Schedule'!$C$19,IF(B94='[36]9.1. CCA Support Schedule'!$B$20,'[36]9.1. CCA Support Schedule'!$C$20,IF(B94='[36]9.1. CCA Support Schedule'!$B$21,'[36]9.1. CCA Support Schedule'!$C$21,IF(B94='[36]9.1. CCA Support Schedule'!$B$22,'[36]9.1. CCA Support Schedule'!$C$22,IF(B94='[36]9.1. CCA Support Schedule'!$B$23,'[36]9.1. CCA Support Schedule'!$C$23,IF(B94='[36]9.1. CCA Support Schedule'!$B$24,'[36]9.1. CCA Support Schedule'!$C$24,IF(B94='[36]9.1. CCA Support Schedule'!$B$25,'[36]9.1. CCA Support Schedule'!$C$25,IF(B94='[36]9.1. CCA Support Schedule'!$B$26,'[36]9.1. CCA Support Schedule'!$C$26,IF(B94='[36]9.1. CCA Support Schedule'!$B$27,'[36]9.1. CCA Support Schedule'!$C$27,IF(B94='[36]9.1. CCA Support Schedule'!$B$28,'[36]9.1. CCA Support Schedule'!$C$28,IF(B94='[36]9.1. CCA Support Schedule'!$B$29,'[36]9.1. CCA Support Schedule'!$C$29,"")))))))))))))))))))</f>
        <v>0.04</v>
      </c>
      <c r="D94" s="59">
        <f t="shared" ref="D94:D113" si="19">P63</f>
        <v>0</v>
      </c>
      <c r="E94" s="54"/>
      <c r="F94" s="61"/>
      <c r="G94" s="61"/>
      <c r="H94" s="61">
        <f>'[36]REF.3 - CCA Continuity Schedule'!$K$7</f>
        <v>0</v>
      </c>
      <c r="I94" s="62">
        <f>IF($C$89="No",0,IF((-H94+G94-F94)&lt;0,0,(-H94+G94-F94)))</f>
        <v>0</v>
      </c>
      <c r="J94" s="62">
        <f>IF($C$89="No",0,IF((G94-I94)&lt;0,0,(G94-I94)))</f>
        <v>0</v>
      </c>
      <c r="K94" s="62">
        <f>IF(B94="Class 12",0,(IF($C$89="No",0,IF(((J94*$C$90)-J94)&lt;0,0,((J94*$C$90)-J94)))))</f>
        <v>0</v>
      </c>
      <c r="L94" s="62">
        <f>IF(((F94-G94+H94)*50%)&lt;0,0,(F94-G94+H94)*50%)</f>
        <v>0</v>
      </c>
      <c r="M94" s="62">
        <f t="shared" ref="M94:M113" si="20">IF(OR(B94="Class 13",B94="Class 14.1"),"Calculate Manually",IF(B94="Class 12",MIN((D94+F94+H94),(D94+F94+H94+K94-L94)),(D94+F94+H94+K94-L94)))</f>
        <v>0</v>
      </c>
      <c r="N94" s="63">
        <f xml:space="preserve"> (IF(M94&lt;0,M94,IF(B94='9.1. CCA Support Schedule'!$B$19,"Calculate Manually",IF(B94='9.1. CCA Support Schedule'!$B$18,"Calculate Manually",IFERROR(IF(C94="","",M94*C94),"")))))</f>
        <v>0</v>
      </c>
      <c r="O94" s="61">
        <f t="shared" ref="O94:O102" si="21">N94</f>
        <v>0</v>
      </c>
      <c r="P94" s="62">
        <f>IF((D94+F94+H94-O94)&lt;0,0,(D94+F94+H94-O94))</f>
        <v>0</v>
      </c>
    </row>
    <row r="95" spans="1:16" x14ac:dyDescent="0.3">
      <c r="A95" s="59">
        <f t="shared" ref="A95:B110" si="22">A64</f>
        <v>0</v>
      </c>
      <c r="B95" s="59" t="str">
        <f t="shared" si="22"/>
        <v>Class 1b</v>
      </c>
      <c r="C95" s="60">
        <f>IF(B95="","",IF($B95='[36]9.1. CCA Support Schedule'!$B$12,'[36]9.1. CCA Support Schedule'!$C$12,IF(B95='[36]9.1. CCA Support Schedule'!$B$13,'[36]9.1. CCA Support Schedule'!$C$13,IF(B95='[36]9.1. CCA Support Schedule'!$B$14,'[36]9.1. CCA Support Schedule'!$C$14,IF(B95='[36]9.1. CCA Support Schedule'!$B$15,'[36]9.1. CCA Support Schedule'!$C$15,IF(B95='[36]9.1. CCA Support Schedule'!$B$16,'[36]9.1. CCA Support Schedule'!$C$16,IF(B95='[36]9.1. CCA Support Schedule'!$B$17,'[36]9.1. CCA Support Schedule'!$C$17,IF(B95='[36]9.1. CCA Support Schedule'!$B$18,'[36]9.1. CCA Support Schedule'!$C$18,IF(B95='[36]9.1. CCA Support Schedule'!$B$19,'[36]9.1. CCA Support Schedule'!$C$19,IF(B95='[36]9.1. CCA Support Schedule'!$B$20,'[36]9.1. CCA Support Schedule'!$C$20,IF(B95='[36]9.1. CCA Support Schedule'!$B$21,'[36]9.1. CCA Support Schedule'!$C$21,IF(B95='[36]9.1. CCA Support Schedule'!$B$22,'[36]9.1. CCA Support Schedule'!$C$22,IF(B95='[36]9.1. CCA Support Schedule'!$B$23,'[36]9.1. CCA Support Schedule'!$C$23,IF(B95='[36]9.1. CCA Support Schedule'!$B$24,'[36]9.1. CCA Support Schedule'!$C$24,IF(B95='[36]9.1. CCA Support Schedule'!$B$25,'[36]9.1. CCA Support Schedule'!$C$25,IF(B95='[36]9.1. CCA Support Schedule'!$B$26,'[36]9.1. CCA Support Schedule'!$C$26,IF(B95='[36]9.1. CCA Support Schedule'!$B$27,'[36]9.1. CCA Support Schedule'!$C$27,IF(B95='[36]9.1. CCA Support Schedule'!$B$28,'[36]9.1. CCA Support Schedule'!$C$28,IF(B95='[36]9.1. CCA Support Schedule'!$B$29,'[36]9.1. CCA Support Schedule'!$C$29,"")))))))))))))))))))</f>
        <v>0.06</v>
      </c>
      <c r="D95" s="59">
        <f t="shared" si="19"/>
        <v>404201.01759999996</v>
      </c>
      <c r="E95" s="54"/>
      <c r="F95" s="61">
        <v>30135</v>
      </c>
      <c r="G95" s="61"/>
      <c r="H95" s="61">
        <f>'[36]REF.3 - CCA Continuity Schedule'!$K$8</f>
        <v>0</v>
      </c>
      <c r="I95" s="62">
        <f t="shared" ref="I95:I113" si="23">IF($C$89="No",0,IF((-H95+G95-F95)&lt;0,0,(-H95+G95-F95)))</f>
        <v>0</v>
      </c>
      <c r="J95" s="62">
        <f t="shared" ref="J95:J113" si="24">IF($C$89="No",0,IF((G95-I95)&lt;0,0,(G95-I95)))</f>
        <v>0</v>
      </c>
      <c r="K95" s="62">
        <f t="shared" ref="K95:K113" si="25">IF(B95="Class 12",0,(IF($C$89="No",0,IF(((J95*$C$90)-J95)&lt;0,0,((J95*$C$90)-J95)))))</f>
        <v>0</v>
      </c>
      <c r="L95" s="62">
        <f t="shared" ref="L95:L113" si="26">IF(((F95-G95+H95)*50%)&lt;0,0,(F95-G95+H95)*50%)</f>
        <v>15067.5</v>
      </c>
      <c r="M95" s="62">
        <f t="shared" si="20"/>
        <v>419268.51759999996</v>
      </c>
      <c r="N95" s="63">
        <f xml:space="preserve"> (IF(M95&lt;0,M95,IF(B95='9.1. CCA Support Schedule'!$B$19,"Calculate Manually",IF(B95='9.1. CCA Support Schedule'!$B$18,"Calculate Manually",IFERROR(IF(C95="","",M95*C95),"")))))</f>
        <v>25156.111055999998</v>
      </c>
      <c r="O95" s="61">
        <f t="shared" si="21"/>
        <v>25156.111055999998</v>
      </c>
      <c r="P95" s="62">
        <f t="shared" ref="P95:P113" si="27">IF((D95+F95+H95-O95)&lt;0,0,(D95+F95+H95-O95))</f>
        <v>409179.90654399997</v>
      </c>
    </row>
    <row r="96" spans="1:16" x14ac:dyDescent="0.3">
      <c r="A96" s="59">
        <f t="shared" si="22"/>
        <v>0</v>
      </c>
      <c r="B96" s="59" t="str">
        <f t="shared" si="22"/>
        <v>Class 8</v>
      </c>
      <c r="C96" s="60">
        <f>IF(B96="","",IF($B96='[36]9.1. CCA Support Schedule'!$B$12,'[36]9.1. CCA Support Schedule'!$C$12,IF(B96='[36]9.1. CCA Support Schedule'!$B$13,'[36]9.1. CCA Support Schedule'!$C$13,IF(B96='[36]9.1. CCA Support Schedule'!$B$14,'[36]9.1. CCA Support Schedule'!$C$14,IF(B96='[36]9.1. CCA Support Schedule'!$B$15,'[36]9.1. CCA Support Schedule'!$C$15,IF(B96='[36]9.1. CCA Support Schedule'!$B$16,'[36]9.1. CCA Support Schedule'!$C$16,IF(B96='[36]9.1. CCA Support Schedule'!$B$17,'[36]9.1. CCA Support Schedule'!$C$17,IF(B96='[36]9.1. CCA Support Schedule'!$B$18,'[36]9.1. CCA Support Schedule'!$C$18,IF(B96='[36]9.1. CCA Support Schedule'!$B$19,'[36]9.1. CCA Support Schedule'!$C$19,IF(B96='[36]9.1. CCA Support Schedule'!$B$20,'[36]9.1. CCA Support Schedule'!$C$20,IF(B96='[36]9.1. CCA Support Schedule'!$B$21,'[36]9.1. CCA Support Schedule'!$C$21,IF(B96='[36]9.1. CCA Support Schedule'!$B$22,'[36]9.1. CCA Support Schedule'!$C$22,IF(B96='[36]9.1. CCA Support Schedule'!$B$23,'[36]9.1. CCA Support Schedule'!$C$23,IF(B96='[36]9.1. CCA Support Schedule'!$B$24,'[36]9.1. CCA Support Schedule'!$C$24,IF(B96='[36]9.1. CCA Support Schedule'!$B$25,'[36]9.1. CCA Support Schedule'!$C$25,IF(B96='[36]9.1. CCA Support Schedule'!$B$26,'[36]9.1. CCA Support Schedule'!$C$26,IF(B96='[36]9.1. CCA Support Schedule'!$B$27,'[36]9.1. CCA Support Schedule'!$C$27,IF(B96='[36]9.1. CCA Support Schedule'!$B$28,'[36]9.1. CCA Support Schedule'!$C$28,IF(B96='[36]9.1. CCA Support Schedule'!$B$29,'[36]9.1. CCA Support Schedule'!$C$29,"")))))))))))))))))))</f>
        <v>0.2</v>
      </c>
      <c r="D96" s="59">
        <f t="shared" si="19"/>
        <v>1828840.6800000002</v>
      </c>
      <c r="E96" s="54"/>
      <c r="F96" s="61">
        <v>271902</v>
      </c>
      <c r="G96" s="61"/>
      <c r="H96" s="61">
        <f>'[36]REF.3 - CCA Continuity Schedule'!$K$11</f>
        <v>0</v>
      </c>
      <c r="I96" s="62">
        <f t="shared" si="23"/>
        <v>0</v>
      </c>
      <c r="J96" s="62">
        <f t="shared" si="24"/>
        <v>0</v>
      </c>
      <c r="K96" s="62">
        <f t="shared" si="25"/>
        <v>0</v>
      </c>
      <c r="L96" s="62">
        <f t="shared" si="26"/>
        <v>135951</v>
      </c>
      <c r="M96" s="62">
        <f t="shared" si="20"/>
        <v>1964791.6800000002</v>
      </c>
      <c r="N96" s="63">
        <f xml:space="preserve"> (IF(M96&lt;0,M96,IF(B96='9.1. CCA Support Schedule'!$B$19,"Calculate Manually",IF(B96='9.1. CCA Support Schedule'!$B$18,"Calculate Manually",IFERROR(IF(C96="","",M96*C96),"")))))</f>
        <v>392958.33600000007</v>
      </c>
      <c r="O96" s="61">
        <f t="shared" si="21"/>
        <v>392958.33600000007</v>
      </c>
      <c r="P96" s="62">
        <f t="shared" si="27"/>
        <v>1707784.344</v>
      </c>
    </row>
    <row r="97" spans="1:16" x14ac:dyDescent="0.3">
      <c r="A97" s="59">
        <f t="shared" si="22"/>
        <v>0</v>
      </c>
      <c r="B97" s="59" t="str">
        <f t="shared" si="22"/>
        <v>Class 10</v>
      </c>
      <c r="C97" s="60">
        <f>IF(B97="","",IF($B97='[36]9.1. CCA Support Schedule'!$B$12,'[36]9.1. CCA Support Schedule'!$C$12,IF(B97='[36]9.1. CCA Support Schedule'!$B$13,'[36]9.1. CCA Support Schedule'!$C$13,IF(B97='[36]9.1. CCA Support Schedule'!$B$14,'[36]9.1. CCA Support Schedule'!$C$14,IF(B97='[36]9.1. CCA Support Schedule'!$B$15,'[36]9.1. CCA Support Schedule'!$C$15,IF(B97='[36]9.1. CCA Support Schedule'!$B$16,'[36]9.1. CCA Support Schedule'!$C$16,IF(B97='[36]9.1. CCA Support Schedule'!$B$17,'[36]9.1. CCA Support Schedule'!$C$17,IF(B97='[36]9.1. CCA Support Schedule'!$B$18,'[36]9.1. CCA Support Schedule'!$C$18,IF(B97='[36]9.1. CCA Support Schedule'!$B$19,'[36]9.1. CCA Support Schedule'!$C$19,IF(B97='[36]9.1. CCA Support Schedule'!$B$20,'[36]9.1. CCA Support Schedule'!$C$20,IF(B97='[36]9.1. CCA Support Schedule'!$B$21,'[36]9.1. CCA Support Schedule'!$C$21,IF(B97='[36]9.1. CCA Support Schedule'!$B$22,'[36]9.1. CCA Support Schedule'!$C$22,IF(B97='[36]9.1. CCA Support Schedule'!$B$23,'[36]9.1. CCA Support Schedule'!$C$23,IF(B97='[36]9.1. CCA Support Schedule'!$B$24,'[36]9.1. CCA Support Schedule'!$C$24,IF(B97='[36]9.1. CCA Support Schedule'!$B$25,'[36]9.1. CCA Support Schedule'!$C$25,IF(B97='[36]9.1. CCA Support Schedule'!$B$26,'[36]9.1. CCA Support Schedule'!$C$26,IF(B97='[36]9.1. CCA Support Schedule'!$B$27,'[36]9.1. CCA Support Schedule'!$C$27,IF(B97='[36]9.1. CCA Support Schedule'!$B$28,'[36]9.1. CCA Support Schedule'!$C$28,IF(B97='[36]9.1. CCA Support Schedule'!$B$29,'[36]9.1. CCA Support Schedule'!$C$29,"")))))))))))))))))))</f>
        <v>0.3</v>
      </c>
      <c r="D97" s="59">
        <f t="shared" si="19"/>
        <v>387381.97499999998</v>
      </c>
      <c r="E97" s="54"/>
      <c r="F97" s="61">
        <v>0</v>
      </c>
      <c r="G97" s="61"/>
      <c r="H97" s="61">
        <f>'[36]REF.3 - CCA Continuity Schedule'!$K$12</f>
        <v>0</v>
      </c>
      <c r="I97" s="62">
        <f t="shared" si="23"/>
        <v>0</v>
      </c>
      <c r="J97" s="62">
        <f t="shared" si="24"/>
        <v>0</v>
      </c>
      <c r="K97" s="62">
        <f t="shared" si="25"/>
        <v>0</v>
      </c>
      <c r="L97" s="62">
        <f t="shared" si="26"/>
        <v>0</v>
      </c>
      <c r="M97" s="62">
        <f t="shared" si="20"/>
        <v>387381.97499999998</v>
      </c>
      <c r="N97" s="63">
        <f xml:space="preserve"> (IF(M97&lt;0,M97,IF(B97='9.1. CCA Support Schedule'!$B$19,"Calculate Manually",IF(B97='9.1. CCA Support Schedule'!$B$18,"Calculate Manually",IFERROR(IF(C97="","",M97*C97),"")))))</f>
        <v>116214.59249999998</v>
      </c>
      <c r="O97" s="61">
        <f t="shared" si="21"/>
        <v>116214.59249999998</v>
      </c>
      <c r="P97" s="62">
        <f t="shared" si="27"/>
        <v>271167.38250000001</v>
      </c>
    </row>
    <row r="98" spans="1:16" x14ac:dyDescent="0.3">
      <c r="A98" s="59">
        <f t="shared" si="22"/>
        <v>0</v>
      </c>
      <c r="B98" s="59" t="str">
        <f t="shared" si="22"/>
        <v>Class 12</v>
      </c>
      <c r="C98" s="60">
        <f>IF(B98="","",IF($B98='[36]9.1. CCA Support Schedule'!$B$12,'[36]9.1. CCA Support Schedule'!$C$12,IF(B98='[36]9.1. CCA Support Schedule'!$B$13,'[36]9.1. CCA Support Schedule'!$C$13,IF(B98='[36]9.1. CCA Support Schedule'!$B$14,'[36]9.1. CCA Support Schedule'!$C$14,IF(B98='[36]9.1. CCA Support Schedule'!$B$15,'[36]9.1. CCA Support Schedule'!$C$15,IF(B98='[36]9.1. CCA Support Schedule'!$B$16,'[36]9.1. CCA Support Schedule'!$C$16,IF(B98='[36]9.1. CCA Support Schedule'!$B$17,'[36]9.1. CCA Support Schedule'!$C$17,IF(B98='[36]9.1. CCA Support Schedule'!$B$18,'[36]9.1. CCA Support Schedule'!$C$18,IF(B98='[36]9.1. CCA Support Schedule'!$B$19,'[36]9.1. CCA Support Schedule'!$C$19,IF(B98='[36]9.1. CCA Support Schedule'!$B$20,'[36]9.1. CCA Support Schedule'!$C$20,IF(B98='[36]9.1. CCA Support Schedule'!$B$21,'[36]9.1. CCA Support Schedule'!$C$21,IF(B98='[36]9.1. CCA Support Schedule'!$B$22,'[36]9.1. CCA Support Schedule'!$C$22,IF(B98='[36]9.1. CCA Support Schedule'!$B$23,'[36]9.1. CCA Support Schedule'!$C$23,IF(B98='[36]9.1. CCA Support Schedule'!$B$24,'[36]9.1. CCA Support Schedule'!$C$24,IF(B98='[36]9.1. CCA Support Schedule'!$B$25,'[36]9.1. CCA Support Schedule'!$C$25,IF(B98='[36]9.1. CCA Support Schedule'!$B$26,'[36]9.1. CCA Support Schedule'!$C$26,IF(B98='[36]9.1. CCA Support Schedule'!$B$27,'[36]9.1. CCA Support Schedule'!$C$27,IF(B98='[36]9.1. CCA Support Schedule'!$B$28,'[36]9.1. CCA Support Schedule'!$C$28,IF(B98='[36]9.1. CCA Support Schedule'!$B$29,'[36]9.1. CCA Support Schedule'!$C$29,"")))))))))))))))))))</f>
        <v>1</v>
      </c>
      <c r="D98" s="59">
        <f t="shared" si="19"/>
        <v>103674</v>
      </c>
      <c r="E98" s="54"/>
      <c r="F98" s="61">
        <v>13061</v>
      </c>
      <c r="G98" s="61"/>
      <c r="H98" s="61">
        <f>'[36]REF.3 - CCA Continuity Schedule'!$K$14</f>
        <v>0</v>
      </c>
      <c r="I98" s="62">
        <f t="shared" si="23"/>
        <v>0</v>
      </c>
      <c r="J98" s="62">
        <f t="shared" si="24"/>
        <v>0</v>
      </c>
      <c r="K98" s="62">
        <f t="shared" si="25"/>
        <v>0</v>
      </c>
      <c r="L98" s="62">
        <f t="shared" si="26"/>
        <v>6530.5</v>
      </c>
      <c r="M98" s="62">
        <f t="shared" si="20"/>
        <v>110204.5</v>
      </c>
      <c r="N98" s="63">
        <f xml:space="preserve"> (IF(M98&lt;0,M98,IF(B98='9.1. CCA Support Schedule'!$B$19,"Calculate Manually",IF(B98='9.1. CCA Support Schedule'!$B$18,"Calculate Manually",IFERROR(IF(C98="","",M98*C98),"")))))</f>
        <v>110204.5</v>
      </c>
      <c r="O98" s="61">
        <f t="shared" si="21"/>
        <v>110204.5</v>
      </c>
      <c r="P98" s="62">
        <f t="shared" si="27"/>
        <v>6530.5</v>
      </c>
    </row>
    <row r="99" spans="1:16" x14ac:dyDescent="0.3">
      <c r="A99" s="59">
        <f t="shared" si="22"/>
        <v>0</v>
      </c>
      <c r="B99" s="59" t="str">
        <f t="shared" si="22"/>
        <v>Class 45</v>
      </c>
      <c r="C99" s="60">
        <f>IF(B99="","",IF($B99='[36]9.1. CCA Support Schedule'!$B$12,'[36]9.1. CCA Support Schedule'!$C$12,IF(B99='[36]9.1. CCA Support Schedule'!$B$13,'[36]9.1. CCA Support Schedule'!$C$13,IF(B99='[36]9.1. CCA Support Schedule'!$B$14,'[36]9.1. CCA Support Schedule'!$C$14,IF(B99='[36]9.1. CCA Support Schedule'!$B$15,'[36]9.1. CCA Support Schedule'!$C$15,IF(B99='[36]9.1. CCA Support Schedule'!$B$16,'[36]9.1. CCA Support Schedule'!$C$16,IF(B99='[36]9.1. CCA Support Schedule'!$B$17,'[36]9.1. CCA Support Schedule'!$C$17,IF(B99='[36]9.1. CCA Support Schedule'!$B$18,'[36]9.1. CCA Support Schedule'!$C$18,IF(B99='[36]9.1. CCA Support Schedule'!$B$19,'[36]9.1. CCA Support Schedule'!$C$19,IF(B99='[36]9.1. CCA Support Schedule'!$B$20,'[36]9.1. CCA Support Schedule'!$C$20,IF(B99='[36]9.1. CCA Support Schedule'!$B$21,'[36]9.1. CCA Support Schedule'!$C$21,IF(B99='[36]9.1. CCA Support Schedule'!$B$22,'[36]9.1. CCA Support Schedule'!$C$22,IF(B99='[36]9.1. CCA Support Schedule'!$B$23,'[36]9.1. CCA Support Schedule'!$C$23,IF(B99='[36]9.1. CCA Support Schedule'!$B$24,'[36]9.1. CCA Support Schedule'!$C$24,IF(B99='[36]9.1. CCA Support Schedule'!$B$25,'[36]9.1. CCA Support Schedule'!$C$25,IF(B99='[36]9.1. CCA Support Schedule'!$B$26,'[36]9.1. CCA Support Schedule'!$C$26,IF(B99='[36]9.1. CCA Support Schedule'!$B$27,'[36]9.1. CCA Support Schedule'!$C$27,IF(B99='[36]9.1. CCA Support Schedule'!$B$28,'[36]9.1. CCA Support Schedule'!$C$28,IF(B99='[36]9.1. CCA Support Schedule'!$B$29,'[36]9.1. CCA Support Schedule'!$C$29,"")))))))))))))))))))</f>
        <v>0.45</v>
      </c>
      <c r="D99" s="59">
        <f t="shared" si="19"/>
        <v>0</v>
      </c>
      <c r="E99" s="54"/>
      <c r="F99" s="61">
        <v>0</v>
      </c>
      <c r="G99" s="61"/>
      <c r="H99" s="61">
        <v>0</v>
      </c>
      <c r="I99" s="62">
        <f t="shared" si="23"/>
        <v>0</v>
      </c>
      <c r="J99" s="62">
        <f t="shared" si="24"/>
        <v>0</v>
      </c>
      <c r="K99" s="62">
        <f t="shared" si="25"/>
        <v>0</v>
      </c>
      <c r="L99" s="62">
        <f t="shared" si="26"/>
        <v>0</v>
      </c>
      <c r="M99" s="62">
        <f t="shared" si="20"/>
        <v>0</v>
      </c>
      <c r="N99" s="63">
        <f xml:space="preserve"> (IF(M99&lt;0,M99,IF(B99='9.1. CCA Support Schedule'!$B$19,"Calculate Manually",IF(B99='9.1. CCA Support Schedule'!$B$18,"Calculate Manually",IFERROR(IF(C99="","",M99*C99),"")))))</f>
        <v>0</v>
      </c>
      <c r="O99" s="61">
        <f t="shared" si="21"/>
        <v>0</v>
      </c>
      <c r="P99" s="62">
        <f t="shared" si="27"/>
        <v>0</v>
      </c>
    </row>
    <row r="100" spans="1:16" x14ac:dyDescent="0.3">
      <c r="A100" s="59">
        <f t="shared" si="22"/>
        <v>0</v>
      </c>
      <c r="B100" s="59" t="str">
        <f t="shared" si="22"/>
        <v>Class 47</v>
      </c>
      <c r="C100" s="60">
        <f>IF(B100="","",IF($B100='[36]9.1. CCA Support Schedule'!$B$12,'[36]9.1. CCA Support Schedule'!$C$12,IF(B100='[36]9.1. CCA Support Schedule'!$B$13,'[36]9.1. CCA Support Schedule'!$C$13,IF(B100='[36]9.1. CCA Support Schedule'!$B$14,'[36]9.1. CCA Support Schedule'!$C$14,IF(B100='[36]9.1. CCA Support Schedule'!$B$15,'[36]9.1. CCA Support Schedule'!$C$15,IF(B100='[36]9.1. CCA Support Schedule'!$B$16,'[36]9.1. CCA Support Schedule'!$C$16,IF(B100='[36]9.1. CCA Support Schedule'!$B$17,'[36]9.1. CCA Support Schedule'!$C$17,IF(B100='[36]9.1. CCA Support Schedule'!$B$18,'[36]9.1. CCA Support Schedule'!$C$18,IF(B100='[36]9.1. CCA Support Schedule'!$B$19,'[36]9.1. CCA Support Schedule'!$C$19,IF(B100='[36]9.1. CCA Support Schedule'!$B$20,'[36]9.1. CCA Support Schedule'!$C$20,IF(B100='[36]9.1. CCA Support Schedule'!$B$21,'[36]9.1. CCA Support Schedule'!$C$21,IF(B100='[36]9.1. CCA Support Schedule'!$B$22,'[36]9.1. CCA Support Schedule'!$C$22,IF(B100='[36]9.1. CCA Support Schedule'!$B$23,'[36]9.1. CCA Support Schedule'!$C$23,IF(B100='[36]9.1. CCA Support Schedule'!$B$24,'[36]9.1. CCA Support Schedule'!$C$24,IF(B100='[36]9.1. CCA Support Schedule'!$B$25,'[36]9.1. CCA Support Schedule'!$C$25,IF(B100='[36]9.1. CCA Support Schedule'!$B$26,'[36]9.1. CCA Support Schedule'!$C$26,IF(B100='[36]9.1. CCA Support Schedule'!$B$27,'[36]9.1. CCA Support Schedule'!$C$27,IF(B100='[36]9.1. CCA Support Schedule'!$B$28,'[36]9.1. CCA Support Schedule'!$C$28,IF(B100='[36]9.1. CCA Support Schedule'!$B$29,'[36]9.1. CCA Support Schedule'!$C$29,"")))))))))))))))))))</f>
        <v>0.08</v>
      </c>
      <c r="D100" s="59">
        <f t="shared" si="19"/>
        <v>8320499.7504000012</v>
      </c>
      <c r="E100" s="54"/>
      <c r="F100" s="61">
        <v>6733204</v>
      </c>
      <c r="G100" s="61"/>
      <c r="H100" s="61">
        <v>0</v>
      </c>
      <c r="I100" s="62">
        <f t="shared" si="23"/>
        <v>0</v>
      </c>
      <c r="J100" s="62">
        <f t="shared" si="24"/>
        <v>0</v>
      </c>
      <c r="K100" s="62">
        <f t="shared" si="25"/>
        <v>0</v>
      </c>
      <c r="L100" s="62">
        <f t="shared" si="26"/>
        <v>3366602</v>
      </c>
      <c r="M100" s="62">
        <f t="shared" si="20"/>
        <v>11687101.750400001</v>
      </c>
      <c r="N100" s="63">
        <f xml:space="preserve"> (IF(M100&lt;0,M100,IF(B100='9.1. CCA Support Schedule'!$B$19,"Calculate Manually",IF(B100='9.1. CCA Support Schedule'!$B$18,"Calculate Manually",IFERROR(IF(C100="","",M100*C100),"")))))</f>
        <v>934968.14003200014</v>
      </c>
      <c r="O100" s="61">
        <f t="shared" si="21"/>
        <v>934968.14003200014</v>
      </c>
      <c r="P100" s="62">
        <f t="shared" si="27"/>
        <v>14118735.610368</v>
      </c>
    </row>
    <row r="101" spans="1:16" x14ac:dyDescent="0.3">
      <c r="A101" s="59">
        <f t="shared" si="22"/>
        <v>0</v>
      </c>
      <c r="B101" s="59" t="str">
        <f t="shared" si="22"/>
        <v>Class 50</v>
      </c>
      <c r="C101" s="60">
        <f>IF(B101="","",IF($B101='[36]9.1. CCA Support Schedule'!$B$12,'[36]9.1. CCA Support Schedule'!$C$12,IF(B101='[36]9.1. CCA Support Schedule'!$B$13,'[36]9.1. CCA Support Schedule'!$C$13,IF(B101='[36]9.1. CCA Support Schedule'!$B$14,'[36]9.1. CCA Support Schedule'!$C$14,IF(B101='[36]9.1. CCA Support Schedule'!$B$15,'[36]9.1. CCA Support Schedule'!$C$15,IF(B101='[36]9.1. CCA Support Schedule'!$B$16,'[36]9.1. CCA Support Schedule'!$C$16,IF(B101='[36]9.1. CCA Support Schedule'!$B$17,'[36]9.1. CCA Support Schedule'!$C$17,IF(B101='[36]9.1. CCA Support Schedule'!$B$18,'[36]9.1. CCA Support Schedule'!$C$18,IF(B101='[36]9.1. CCA Support Schedule'!$B$19,'[36]9.1. CCA Support Schedule'!$C$19,IF(B101='[36]9.1. CCA Support Schedule'!$B$20,'[36]9.1. CCA Support Schedule'!$C$20,IF(B101='[36]9.1. CCA Support Schedule'!$B$21,'[36]9.1. CCA Support Schedule'!$C$21,IF(B101='[36]9.1. CCA Support Schedule'!$B$22,'[36]9.1. CCA Support Schedule'!$C$22,IF(B101='[36]9.1. CCA Support Schedule'!$B$23,'[36]9.1. CCA Support Schedule'!$C$23,IF(B101='[36]9.1. CCA Support Schedule'!$B$24,'[36]9.1. CCA Support Schedule'!$C$24,IF(B101='[36]9.1. CCA Support Schedule'!$B$25,'[36]9.1. CCA Support Schedule'!$C$25,IF(B101='[36]9.1. CCA Support Schedule'!$B$26,'[36]9.1. CCA Support Schedule'!$C$26,IF(B101='[36]9.1. CCA Support Schedule'!$B$27,'[36]9.1. CCA Support Schedule'!$C$27,IF(B101='[36]9.1. CCA Support Schedule'!$B$28,'[36]9.1. CCA Support Schedule'!$C$28,IF(B101='[36]9.1. CCA Support Schedule'!$B$29,'[36]9.1. CCA Support Schedule'!$C$29,"")))))))))))))))))))</f>
        <v>0.55000000000000004</v>
      </c>
      <c r="D101" s="59">
        <f t="shared" si="19"/>
        <v>103856.21375</v>
      </c>
      <c r="E101" s="54"/>
      <c r="F101" s="61">
        <v>141551</v>
      </c>
      <c r="G101" s="61"/>
      <c r="H101" s="61">
        <f>'[36]REF.3 - CCA Continuity Schedule'!$K$21</f>
        <v>0</v>
      </c>
      <c r="I101" s="62">
        <f t="shared" si="23"/>
        <v>0</v>
      </c>
      <c r="J101" s="62">
        <f t="shared" si="24"/>
        <v>0</v>
      </c>
      <c r="K101" s="62">
        <f t="shared" si="25"/>
        <v>0</v>
      </c>
      <c r="L101" s="62">
        <f t="shared" si="26"/>
        <v>70775.5</v>
      </c>
      <c r="M101" s="62">
        <f t="shared" si="20"/>
        <v>174631.71375</v>
      </c>
      <c r="N101" s="63">
        <f xml:space="preserve"> (IF(M101&lt;0,M101,IF(B101='9.1. CCA Support Schedule'!$B$19,"Calculate Manually",IF(B101='9.1. CCA Support Schedule'!$B$18,"Calculate Manually",IFERROR(IF(C101="","",M101*C101),"")))))</f>
        <v>96047.4425625</v>
      </c>
      <c r="O101" s="61">
        <f t="shared" si="21"/>
        <v>96047.4425625</v>
      </c>
      <c r="P101" s="62">
        <f t="shared" si="27"/>
        <v>149359.77118749998</v>
      </c>
    </row>
    <row r="102" spans="1:16" x14ac:dyDescent="0.3">
      <c r="A102" s="59">
        <f t="shared" si="22"/>
        <v>0</v>
      </c>
      <c r="B102" s="59" t="str">
        <f t="shared" si="22"/>
        <v>Class 95</v>
      </c>
      <c r="C102" s="60">
        <f>IF(B102="","",IF($B102='[36]9.1. CCA Support Schedule'!$B$12,'[36]9.1. CCA Support Schedule'!$C$12,IF(B102='[36]9.1. CCA Support Schedule'!$B$13,'[36]9.1. CCA Support Schedule'!$C$13,IF(B102='[36]9.1. CCA Support Schedule'!$B$14,'[36]9.1. CCA Support Schedule'!$C$14,IF(B102='[36]9.1. CCA Support Schedule'!$B$15,'[36]9.1. CCA Support Schedule'!$C$15,IF(B102='[36]9.1. CCA Support Schedule'!$B$16,'[36]9.1. CCA Support Schedule'!$C$16,IF(B102='[36]9.1. CCA Support Schedule'!$B$17,'[36]9.1. CCA Support Schedule'!$C$17,IF(B102='[36]9.1. CCA Support Schedule'!$B$18,'[36]9.1. CCA Support Schedule'!$C$18,IF(B102='[36]9.1. CCA Support Schedule'!$B$19,'[36]9.1. CCA Support Schedule'!$C$19,IF(B102='[36]9.1. CCA Support Schedule'!$B$20,'[36]9.1. CCA Support Schedule'!$C$20,IF(B102='[36]9.1. CCA Support Schedule'!$B$21,'[36]9.1. CCA Support Schedule'!$C$21,IF(B102='[36]9.1. CCA Support Schedule'!$B$22,'[36]9.1. CCA Support Schedule'!$C$22,IF(B102='[36]9.1. CCA Support Schedule'!$B$23,'[36]9.1. CCA Support Schedule'!$C$23,IF(B102='[36]9.1. CCA Support Schedule'!$B$24,'[36]9.1. CCA Support Schedule'!$C$24,IF(B102='[36]9.1. CCA Support Schedule'!$B$25,'[36]9.1. CCA Support Schedule'!$C$25,IF(B102='[36]9.1. CCA Support Schedule'!$B$26,'[36]9.1. CCA Support Schedule'!$C$26,IF(B102='[36]9.1. CCA Support Schedule'!$B$27,'[36]9.1. CCA Support Schedule'!$C$27,IF(B102='[36]9.1. CCA Support Schedule'!$B$28,'[36]9.1. CCA Support Schedule'!$C$28,IF(B102='[36]9.1. CCA Support Schedule'!$B$29,'[36]9.1. CCA Support Schedule'!$C$29,"")))))))))))))))))))</f>
        <v>0</v>
      </c>
      <c r="D102" s="59">
        <f t="shared" si="19"/>
        <v>1369919</v>
      </c>
      <c r="E102" s="54"/>
      <c r="F102" s="61">
        <v>4385783</v>
      </c>
      <c r="G102" s="61"/>
      <c r="H102" s="61"/>
      <c r="I102" s="62">
        <f t="shared" si="23"/>
        <v>0</v>
      </c>
      <c r="J102" s="62">
        <f t="shared" si="24"/>
        <v>0</v>
      </c>
      <c r="K102" s="62">
        <f t="shared" si="25"/>
        <v>0</v>
      </c>
      <c r="L102" s="62">
        <f t="shared" si="26"/>
        <v>2192891.5</v>
      </c>
      <c r="M102" s="62">
        <f t="shared" si="20"/>
        <v>3562810.5</v>
      </c>
      <c r="N102" s="63">
        <f xml:space="preserve"> (IF(M102&lt;0,M102,IF(B102='9.1. CCA Support Schedule'!$B$19,"Calculate Manually",IF(B102='9.1. CCA Support Schedule'!$B$18,"Calculate Manually",IFERROR(IF(C102="","",M102*C102),"")))))</f>
        <v>0</v>
      </c>
      <c r="O102" s="61">
        <f t="shared" si="21"/>
        <v>0</v>
      </c>
      <c r="P102" s="62">
        <f t="shared" si="27"/>
        <v>5755702</v>
      </c>
    </row>
    <row r="103" spans="1:16" x14ac:dyDescent="0.3">
      <c r="A103" s="59">
        <f t="shared" si="22"/>
        <v>0</v>
      </c>
      <c r="B103" s="59" t="str">
        <f t="shared" si="22"/>
        <v>Class 14.1</v>
      </c>
      <c r="C103" s="60">
        <f>IF(B103="","",IF($B103='[36]9.1. CCA Support Schedule'!$B$12,'[36]9.1. CCA Support Schedule'!$C$12,IF(B103='[36]9.1. CCA Support Schedule'!$B$13,'[36]9.1. CCA Support Schedule'!$C$13,IF(B103='[36]9.1. CCA Support Schedule'!$B$14,'[36]9.1. CCA Support Schedule'!$C$14,IF(B103='[36]9.1. CCA Support Schedule'!$B$15,'[36]9.1. CCA Support Schedule'!$C$15,IF(B103='[36]9.1. CCA Support Schedule'!$B$16,'[36]9.1. CCA Support Schedule'!$C$16,IF(B103='[36]9.1. CCA Support Schedule'!$B$17,'[36]9.1. CCA Support Schedule'!$C$17,IF(B103='[36]9.1. CCA Support Schedule'!$B$18,'[36]9.1. CCA Support Schedule'!$C$18,IF(B103='[36]9.1. CCA Support Schedule'!$B$19,'[36]9.1. CCA Support Schedule'!$C$19,IF(B103='[36]9.1. CCA Support Schedule'!$B$20,'[36]9.1. CCA Support Schedule'!$C$20,IF(B103='[36]9.1. CCA Support Schedule'!$B$21,'[36]9.1. CCA Support Schedule'!$C$21,IF(B103='[36]9.1. CCA Support Schedule'!$B$22,'[36]9.1. CCA Support Schedule'!$C$22,IF(B103='[36]9.1. CCA Support Schedule'!$B$23,'[36]9.1. CCA Support Schedule'!$C$23,IF(B103='[36]9.1. CCA Support Schedule'!$B$24,'[36]9.1. CCA Support Schedule'!$C$24,IF(B103='[36]9.1. CCA Support Schedule'!$B$25,'[36]9.1. CCA Support Schedule'!$C$25,IF(B103='[36]9.1. CCA Support Schedule'!$B$26,'[36]9.1. CCA Support Schedule'!$C$26,IF(B103='[36]9.1. CCA Support Schedule'!$B$27,'[36]9.1. CCA Support Schedule'!$C$27,IF(B103='[36]9.1. CCA Support Schedule'!$B$28,'[36]9.1. CCA Support Schedule'!$C$28,IF(B103='[36]9.1. CCA Support Schedule'!$B$29,'[36]9.1. CCA Support Schedule'!$C$29,"")))))))))))))))))))</f>
        <v>0.05</v>
      </c>
      <c r="D103" s="59">
        <f t="shared" si="19"/>
        <v>1915867.2</v>
      </c>
      <c r="E103" s="54"/>
      <c r="F103" s="61">
        <v>115892</v>
      </c>
      <c r="G103" s="61"/>
      <c r="H103" s="61">
        <f>'[36]REF.3 - CCA Continuity Schedule'!$K$17</f>
        <v>0</v>
      </c>
      <c r="I103" s="62">
        <f t="shared" si="23"/>
        <v>0</v>
      </c>
      <c r="J103" s="62">
        <f t="shared" si="24"/>
        <v>0</v>
      </c>
      <c r="K103" s="62">
        <f t="shared" si="25"/>
        <v>0</v>
      </c>
      <c r="L103" s="62">
        <f t="shared" si="26"/>
        <v>57946</v>
      </c>
      <c r="M103" s="62" t="str">
        <f t="shared" si="20"/>
        <v>Calculate Manually</v>
      </c>
      <c r="N103" s="63" t="str">
        <f xml:space="preserve"> (IF(M103&lt;0,M103,IF(B103='9.1. CCA Support Schedule'!$B$19,"Calculate Manually",IF(B103='9.1. CCA Support Schedule'!$B$18,"Calculate Manually",IFERROR(IF(C103="","",M103*C103),"")))))</f>
        <v>Calculate Manually</v>
      </c>
      <c r="O103" s="61">
        <f>(D103+L103)*0.05</f>
        <v>98690.66</v>
      </c>
      <c r="P103" s="62">
        <f t="shared" si="27"/>
        <v>1933068.54</v>
      </c>
    </row>
    <row r="104" spans="1:16" x14ac:dyDescent="0.3">
      <c r="A104" s="59">
        <f t="shared" si="22"/>
        <v>0</v>
      </c>
      <c r="B104" s="59">
        <f t="shared" si="22"/>
        <v>0</v>
      </c>
      <c r="C104" s="60">
        <f>IF(B104="","",IF($B104='[36]9.1. CCA Support Schedule'!$B$12,'[36]9.1. CCA Support Schedule'!$C$12,IF(B104='[36]9.1. CCA Support Schedule'!$B$13,'[36]9.1. CCA Support Schedule'!$C$13,IF(B104='[36]9.1. CCA Support Schedule'!$B$14,'[36]9.1. CCA Support Schedule'!$C$14,IF(B104='[36]9.1. CCA Support Schedule'!$B$15,'[36]9.1. CCA Support Schedule'!$C$15,IF(B104='[36]9.1. CCA Support Schedule'!$B$16,'[36]9.1. CCA Support Schedule'!$C$16,IF(B104='[36]9.1. CCA Support Schedule'!$B$17,'[36]9.1. CCA Support Schedule'!$C$17,IF(B104='[36]9.1. CCA Support Schedule'!$B$18,'[36]9.1. CCA Support Schedule'!$C$18,IF(B104='[36]9.1. CCA Support Schedule'!$B$19,'[36]9.1. CCA Support Schedule'!$C$19,IF(B104='[36]9.1. CCA Support Schedule'!$B$20,'[36]9.1. CCA Support Schedule'!$C$20,IF(B104='[36]9.1. CCA Support Schedule'!$B$21,'[36]9.1. CCA Support Schedule'!$C$21,IF(B104='[36]9.1. CCA Support Schedule'!$B$22,'[36]9.1. CCA Support Schedule'!$C$22,IF(B104='[36]9.1. CCA Support Schedule'!$B$23,'[36]9.1. CCA Support Schedule'!$C$23,IF(B104='[36]9.1. CCA Support Schedule'!$B$24,'[36]9.1. CCA Support Schedule'!$C$24,IF(B104='[36]9.1. CCA Support Schedule'!$B$25,'[36]9.1. CCA Support Schedule'!$C$25,IF(B104='[36]9.1. CCA Support Schedule'!$B$26,'[36]9.1. CCA Support Schedule'!$C$26,IF(B104='[36]9.1. CCA Support Schedule'!$B$27,'[36]9.1. CCA Support Schedule'!$C$27,IF(B104='[36]9.1. CCA Support Schedule'!$B$28,'[36]9.1. CCA Support Schedule'!$C$28,IF(B104='[36]9.1. CCA Support Schedule'!$B$29,'[36]9.1. CCA Support Schedule'!$C$29,"")))))))))))))))))))</f>
        <v>0</v>
      </c>
      <c r="D104" s="59">
        <f t="shared" si="19"/>
        <v>0</v>
      </c>
      <c r="E104" s="54"/>
      <c r="F104" s="61"/>
      <c r="G104" s="61"/>
      <c r="H104" s="61"/>
      <c r="I104" s="62">
        <f t="shared" si="23"/>
        <v>0</v>
      </c>
      <c r="J104" s="62">
        <f t="shared" si="24"/>
        <v>0</v>
      </c>
      <c r="K104" s="62">
        <f t="shared" si="25"/>
        <v>0</v>
      </c>
      <c r="L104" s="62">
        <f t="shared" si="26"/>
        <v>0</v>
      </c>
      <c r="M104" s="62">
        <f t="shared" si="20"/>
        <v>0</v>
      </c>
      <c r="N104" s="63">
        <f xml:space="preserve"> (IF(M104&lt;0,M104,IF(B104='9.1. CCA Support Schedule'!$B$19,"Calculate Manually",IF(B104='9.1. CCA Support Schedule'!$B$18,"Calculate Manually",IFERROR(IF(C104="","",M104*C104),"")))))</f>
        <v>0</v>
      </c>
      <c r="O104" s="61"/>
      <c r="P104" s="62">
        <f t="shared" si="27"/>
        <v>0</v>
      </c>
    </row>
    <row r="105" spans="1:16" x14ac:dyDescent="0.3">
      <c r="A105" s="59">
        <f t="shared" si="22"/>
        <v>0</v>
      </c>
      <c r="B105" s="59">
        <f t="shared" si="22"/>
        <v>0</v>
      </c>
      <c r="C105" s="60">
        <f>IF(B105="","",IF($B105='[36]9.1. CCA Support Schedule'!$B$12,'[36]9.1. CCA Support Schedule'!$C$12,IF(B105='[36]9.1. CCA Support Schedule'!$B$13,'[36]9.1. CCA Support Schedule'!$C$13,IF(B105='[36]9.1. CCA Support Schedule'!$B$14,'[36]9.1. CCA Support Schedule'!$C$14,IF(B105='[36]9.1. CCA Support Schedule'!$B$15,'[36]9.1. CCA Support Schedule'!$C$15,IF(B105='[36]9.1. CCA Support Schedule'!$B$16,'[36]9.1. CCA Support Schedule'!$C$16,IF(B105='[36]9.1. CCA Support Schedule'!$B$17,'[36]9.1. CCA Support Schedule'!$C$17,IF(B105='[36]9.1. CCA Support Schedule'!$B$18,'[36]9.1. CCA Support Schedule'!$C$18,IF(B105='[36]9.1. CCA Support Schedule'!$B$19,'[36]9.1. CCA Support Schedule'!$C$19,IF(B105='[36]9.1. CCA Support Schedule'!$B$20,'[36]9.1. CCA Support Schedule'!$C$20,IF(B105='[36]9.1. CCA Support Schedule'!$B$21,'[36]9.1. CCA Support Schedule'!$C$21,IF(B105='[36]9.1. CCA Support Schedule'!$B$22,'[36]9.1. CCA Support Schedule'!$C$22,IF(B105='[36]9.1. CCA Support Schedule'!$B$23,'[36]9.1. CCA Support Schedule'!$C$23,IF(B105='[36]9.1. CCA Support Schedule'!$B$24,'[36]9.1. CCA Support Schedule'!$C$24,IF(B105='[36]9.1. CCA Support Schedule'!$B$25,'[36]9.1. CCA Support Schedule'!$C$25,IF(B105='[36]9.1. CCA Support Schedule'!$B$26,'[36]9.1. CCA Support Schedule'!$C$26,IF(B105='[36]9.1. CCA Support Schedule'!$B$27,'[36]9.1. CCA Support Schedule'!$C$27,IF(B105='[36]9.1. CCA Support Schedule'!$B$28,'[36]9.1. CCA Support Schedule'!$C$28,IF(B105='[36]9.1. CCA Support Schedule'!$B$29,'[36]9.1. CCA Support Schedule'!$C$29,"")))))))))))))))))))</f>
        <v>0</v>
      </c>
      <c r="D105" s="59">
        <f t="shared" si="19"/>
        <v>0</v>
      </c>
      <c r="E105" s="54"/>
      <c r="F105" s="61"/>
      <c r="G105" s="61"/>
      <c r="H105" s="61"/>
      <c r="I105" s="62">
        <f t="shared" si="23"/>
        <v>0</v>
      </c>
      <c r="J105" s="62">
        <f t="shared" si="24"/>
        <v>0</v>
      </c>
      <c r="K105" s="62">
        <f t="shared" si="25"/>
        <v>0</v>
      </c>
      <c r="L105" s="62">
        <f t="shared" si="26"/>
        <v>0</v>
      </c>
      <c r="M105" s="62">
        <f t="shared" si="20"/>
        <v>0</v>
      </c>
      <c r="N105" s="63">
        <f xml:space="preserve"> (IF(M105&lt;0,M105,IF(B105='9.1. CCA Support Schedule'!$B$19,"Calculate Manually",IF(B105='9.1. CCA Support Schedule'!$B$18,"Calculate Manually",IFERROR(IF(C105="","",M105*C105),"")))))</f>
        <v>0</v>
      </c>
      <c r="O105" s="61"/>
      <c r="P105" s="62">
        <f t="shared" si="27"/>
        <v>0</v>
      </c>
    </row>
    <row r="106" spans="1:16" x14ac:dyDescent="0.3">
      <c r="A106" s="59">
        <f t="shared" si="22"/>
        <v>0</v>
      </c>
      <c r="B106" s="59">
        <f t="shared" si="22"/>
        <v>0</v>
      </c>
      <c r="C106" s="60">
        <f>IF(B106="","",IF($B106='[36]9.1. CCA Support Schedule'!$B$12,'[36]9.1. CCA Support Schedule'!$C$12,IF(B106='[36]9.1. CCA Support Schedule'!$B$13,'[36]9.1. CCA Support Schedule'!$C$13,IF(B106='[36]9.1. CCA Support Schedule'!$B$14,'[36]9.1. CCA Support Schedule'!$C$14,IF(B106='[36]9.1. CCA Support Schedule'!$B$15,'[36]9.1. CCA Support Schedule'!$C$15,IF(B106='[36]9.1. CCA Support Schedule'!$B$16,'[36]9.1. CCA Support Schedule'!$C$16,IF(B106='[36]9.1. CCA Support Schedule'!$B$17,'[36]9.1. CCA Support Schedule'!$C$17,IF(B106='[36]9.1. CCA Support Schedule'!$B$18,'[36]9.1. CCA Support Schedule'!$C$18,IF(B106='[36]9.1. CCA Support Schedule'!$B$19,'[36]9.1. CCA Support Schedule'!$C$19,IF(B106='[36]9.1. CCA Support Schedule'!$B$20,'[36]9.1. CCA Support Schedule'!$C$20,IF(B106='[36]9.1. CCA Support Schedule'!$B$21,'[36]9.1. CCA Support Schedule'!$C$21,IF(B106='[36]9.1. CCA Support Schedule'!$B$22,'[36]9.1. CCA Support Schedule'!$C$22,IF(B106='[36]9.1. CCA Support Schedule'!$B$23,'[36]9.1. CCA Support Schedule'!$C$23,IF(B106='[36]9.1. CCA Support Schedule'!$B$24,'[36]9.1. CCA Support Schedule'!$C$24,IF(B106='[36]9.1. CCA Support Schedule'!$B$25,'[36]9.1. CCA Support Schedule'!$C$25,IF(B106='[36]9.1. CCA Support Schedule'!$B$26,'[36]9.1. CCA Support Schedule'!$C$26,IF(B106='[36]9.1. CCA Support Schedule'!$B$27,'[36]9.1. CCA Support Schedule'!$C$27,IF(B106='[36]9.1. CCA Support Schedule'!$B$28,'[36]9.1. CCA Support Schedule'!$C$28,IF(B106='[36]9.1. CCA Support Schedule'!$B$29,'[36]9.1. CCA Support Schedule'!$C$29,"")))))))))))))))))))</f>
        <v>0</v>
      </c>
      <c r="D106" s="59">
        <f t="shared" si="19"/>
        <v>0</v>
      </c>
      <c r="E106" s="54"/>
      <c r="F106" s="61"/>
      <c r="G106" s="61"/>
      <c r="H106" s="61"/>
      <c r="I106" s="62">
        <f t="shared" si="23"/>
        <v>0</v>
      </c>
      <c r="J106" s="62">
        <f t="shared" si="24"/>
        <v>0</v>
      </c>
      <c r="K106" s="62">
        <f t="shared" si="25"/>
        <v>0</v>
      </c>
      <c r="L106" s="62">
        <f t="shared" si="26"/>
        <v>0</v>
      </c>
      <c r="M106" s="62">
        <f t="shared" si="20"/>
        <v>0</v>
      </c>
      <c r="N106" s="63">
        <f xml:space="preserve"> (IF(M106&lt;0,M106,IF(B106='9.1. CCA Support Schedule'!$B$19,"Calculate Manually",IF(B106='9.1. CCA Support Schedule'!$B$18,"Calculate Manually",IFERROR(IF(C106="","",M106*C106),"")))))</f>
        <v>0</v>
      </c>
      <c r="O106" s="61"/>
      <c r="P106" s="62">
        <f t="shared" si="27"/>
        <v>0</v>
      </c>
    </row>
    <row r="107" spans="1:16" x14ac:dyDescent="0.3">
      <c r="A107" s="59">
        <f t="shared" si="22"/>
        <v>0</v>
      </c>
      <c r="B107" s="59">
        <f t="shared" si="22"/>
        <v>0</v>
      </c>
      <c r="C107" s="60">
        <f>IF(B107="","",IF($B107='[36]9.1. CCA Support Schedule'!$B$12,'[36]9.1. CCA Support Schedule'!$C$12,IF(B107='[36]9.1. CCA Support Schedule'!$B$13,'[36]9.1. CCA Support Schedule'!$C$13,IF(B107='[36]9.1. CCA Support Schedule'!$B$14,'[36]9.1. CCA Support Schedule'!$C$14,IF(B107='[36]9.1. CCA Support Schedule'!$B$15,'[36]9.1. CCA Support Schedule'!$C$15,IF(B107='[36]9.1. CCA Support Schedule'!$B$16,'[36]9.1. CCA Support Schedule'!$C$16,IF(B107='[36]9.1. CCA Support Schedule'!$B$17,'[36]9.1. CCA Support Schedule'!$C$17,IF(B107='[36]9.1. CCA Support Schedule'!$B$18,'[36]9.1. CCA Support Schedule'!$C$18,IF(B107='[36]9.1. CCA Support Schedule'!$B$19,'[36]9.1. CCA Support Schedule'!$C$19,IF(B107='[36]9.1. CCA Support Schedule'!$B$20,'[36]9.1. CCA Support Schedule'!$C$20,IF(B107='[36]9.1. CCA Support Schedule'!$B$21,'[36]9.1. CCA Support Schedule'!$C$21,IF(B107='[36]9.1. CCA Support Schedule'!$B$22,'[36]9.1. CCA Support Schedule'!$C$22,IF(B107='[36]9.1. CCA Support Schedule'!$B$23,'[36]9.1. CCA Support Schedule'!$C$23,IF(B107='[36]9.1. CCA Support Schedule'!$B$24,'[36]9.1. CCA Support Schedule'!$C$24,IF(B107='[36]9.1. CCA Support Schedule'!$B$25,'[36]9.1. CCA Support Schedule'!$C$25,IF(B107='[36]9.1. CCA Support Schedule'!$B$26,'[36]9.1. CCA Support Schedule'!$C$26,IF(B107='[36]9.1. CCA Support Schedule'!$B$27,'[36]9.1. CCA Support Schedule'!$C$27,IF(B107='[36]9.1. CCA Support Schedule'!$B$28,'[36]9.1. CCA Support Schedule'!$C$28,IF(B107='[36]9.1. CCA Support Schedule'!$B$29,'[36]9.1. CCA Support Schedule'!$C$29,"")))))))))))))))))))</f>
        <v>0</v>
      </c>
      <c r="D107" s="59">
        <f t="shared" si="19"/>
        <v>0</v>
      </c>
      <c r="E107" s="54"/>
      <c r="F107" s="61"/>
      <c r="G107" s="61"/>
      <c r="H107" s="61"/>
      <c r="I107" s="62">
        <f t="shared" si="23"/>
        <v>0</v>
      </c>
      <c r="J107" s="62">
        <f t="shared" si="24"/>
        <v>0</v>
      </c>
      <c r="K107" s="62">
        <f t="shared" si="25"/>
        <v>0</v>
      </c>
      <c r="L107" s="62">
        <f t="shared" si="26"/>
        <v>0</v>
      </c>
      <c r="M107" s="62">
        <f t="shared" si="20"/>
        <v>0</v>
      </c>
      <c r="N107" s="63">
        <f xml:space="preserve"> (IF(M107&lt;0,M107,IF(B107='9.1. CCA Support Schedule'!$B$19,"Calculate Manually",IF(B107='9.1. CCA Support Schedule'!$B$18,"Calculate Manually",IFERROR(IF(C107="","",M107*C107),"")))))</f>
        <v>0</v>
      </c>
      <c r="O107" s="61"/>
      <c r="P107" s="62">
        <f t="shared" si="27"/>
        <v>0</v>
      </c>
    </row>
    <row r="108" spans="1:16" x14ac:dyDescent="0.3">
      <c r="A108" s="59">
        <f t="shared" si="22"/>
        <v>0</v>
      </c>
      <c r="B108" s="59">
        <f t="shared" si="22"/>
        <v>0</v>
      </c>
      <c r="C108" s="60">
        <f>IF(B108="","",IF($B108='[36]9.1. CCA Support Schedule'!$B$12,'[36]9.1. CCA Support Schedule'!$C$12,IF(B108='[36]9.1. CCA Support Schedule'!$B$13,'[36]9.1. CCA Support Schedule'!$C$13,IF(B108='[36]9.1. CCA Support Schedule'!$B$14,'[36]9.1. CCA Support Schedule'!$C$14,IF(B108='[36]9.1. CCA Support Schedule'!$B$15,'[36]9.1. CCA Support Schedule'!$C$15,IF(B108='[36]9.1. CCA Support Schedule'!$B$16,'[36]9.1. CCA Support Schedule'!$C$16,IF(B108='[36]9.1. CCA Support Schedule'!$B$17,'[36]9.1. CCA Support Schedule'!$C$17,IF(B108='[36]9.1. CCA Support Schedule'!$B$18,'[36]9.1. CCA Support Schedule'!$C$18,IF(B108='[36]9.1. CCA Support Schedule'!$B$19,'[36]9.1. CCA Support Schedule'!$C$19,IF(B108='[36]9.1. CCA Support Schedule'!$B$20,'[36]9.1. CCA Support Schedule'!$C$20,IF(B108='[36]9.1. CCA Support Schedule'!$B$21,'[36]9.1. CCA Support Schedule'!$C$21,IF(B108='[36]9.1. CCA Support Schedule'!$B$22,'[36]9.1. CCA Support Schedule'!$C$22,IF(B108='[36]9.1. CCA Support Schedule'!$B$23,'[36]9.1. CCA Support Schedule'!$C$23,IF(B108='[36]9.1. CCA Support Schedule'!$B$24,'[36]9.1. CCA Support Schedule'!$C$24,IF(B108='[36]9.1. CCA Support Schedule'!$B$25,'[36]9.1. CCA Support Schedule'!$C$25,IF(B108='[36]9.1. CCA Support Schedule'!$B$26,'[36]9.1. CCA Support Schedule'!$C$26,IF(B108='[36]9.1. CCA Support Schedule'!$B$27,'[36]9.1. CCA Support Schedule'!$C$27,IF(B108='[36]9.1. CCA Support Schedule'!$B$28,'[36]9.1. CCA Support Schedule'!$C$28,IF(B108='[36]9.1. CCA Support Schedule'!$B$29,'[36]9.1. CCA Support Schedule'!$C$29,"")))))))))))))))))))</f>
        <v>0</v>
      </c>
      <c r="D108" s="59">
        <f t="shared" si="19"/>
        <v>0</v>
      </c>
      <c r="E108" s="54"/>
      <c r="F108" s="61"/>
      <c r="G108" s="61"/>
      <c r="H108" s="61"/>
      <c r="I108" s="62">
        <f t="shared" si="23"/>
        <v>0</v>
      </c>
      <c r="J108" s="62">
        <f t="shared" si="24"/>
        <v>0</v>
      </c>
      <c r="K108" s="62">
        <f t="shared" si="25"/>
        <v>0</v>
      </c>
      <c r="L108" s="62">
        <f t="shared" si="26"/>
        <v>0</v>
      </c>
      <c r="M108" s="62">
        <f t="shared" si="20"/>
        <v>0</v>
      </c>
      <c r="N108" s="63">
        <f xml:space="preserve"> (IF(M108&lt;0,M108,IF(B108='9.1. CCA Support Schedule'!$B$19,"Calculate Manually",IF(B108='9.1. CCA Support Schedule'!$B$18,"Calculate Manually",IFERROR(IF(C108="","",M108*C108),"")))))</f>
        <v>0</v>
      </c>
      <c r="O108" s="61"/>
      <c r="P108" s="62">
        <f t="shared" si="27"/>
        <v>0</v>
      </c>
    </row>
    <row r="109" spans="1:16" x14ac:dyDescent="0.3">
      <c r="A109" s="59">
        <f t="shared" si="22"/>
        <v>0</v>
      </c>
      <c r="B109" s="59">
        <f t="shared" si="22"/>
        <v>0</v>
      </c>
      <c r="C109" s="60">
        <f>IF(B109="","",IF($B109='[36]9.1. CCA Support Schedule'!$B$12,'[36]9.1. CCA Support Schedule'!$C$12,IF(B109='[36]9.1. CCA Support Schedule'!$B$13,'[36]9.1. CCA Support Schedule'!$C$13,IF(B109='[36]9.1. CCA Support Schedule'!$B$14,'[36]9.1. CCA Support Schedule'!$C$14,IF(B109='[36]9.1. CCA Support Schedule'!$B$15,'[36]9.1. CCA Support Schedule'!$C$15,IF(B109='[36]9.1. CCA Support Schedule'!$B$16,'[36]9.1. CCA Support Schedule'!$C$16,IF(B109='[36]9.1. CCA Support Schedule'!$B$17,'[36]9.1. CCA Support Schedule'!$C$17,IF(B109='[36]9.1. CCA Support Schedule'!$B$18,'[36]9.1. CCA Support Schedule'!$C$18,IF(B109='[36]9.1. CCA Support Schedule'!$B$19,'[36]9.1. CCA Support Schedule'!$C$19,IF(B109='[36]9.1. CCA Support Schedule'!$B$20,'[36]9.1. CCA Support Schedule'!$C$20,IF(B109='[36]9.1. CCA Support Schedule'!$B$21,'[36]9.1. CCA Support Schedule'!$C$21,IF(B109='[36]9.1. CCA Support Schedule'!$B$22,'[36]9.1. CCA Support Schedule'!$C$22,IF(B109='[36]9.1. CCA Support Schedule'!$B$23,'[36]9.1. CCA Support Schedule'!$C$23,IF(B109='[36]9.1. CCA Support Schedule'!$B$24,'[36]9.1. CCA Support Schedule'!$C$24,IF(B109='[36]9.1. CCA Support Schedule'!$B$25,'[36]9.1. CCA Support Schedule'!$C$25,IF(B109='[36]9.1. CCA Support Schedule'!$B$26,'[36]9.1. CCA Support Schedule'!$C$26,IF(B109='[36]9.1. CCA Support Schedule'!$B$27,'[36]9.1. CCA Support Schedule'!$C$27,IF(B109='[36]9.1. CCA Support Schedule'!$B$28,'[36]9.1. CCA Support Schedule'!$C$28,IF(B109='[36]9.1. CCA Support Schedule'!$B$29,'[36]9.1. CCA Support Schedule'!$C$29,"")))))))))))))))))))</f>
        <v>0</v>
      </c>
      <c r="D109" s="59">
        <f t="shared" si="19"/>
        <v>0</v>
      </c>
      <c r="E109" s="54"/>
      <c r="F109" s="61"/>
      <c r="G109" s="61"/>
      <c r="H109" s="61"/>
      <c r="I109" s="62">
        <f t="shared" si="23"/>
        <v>0</v>
      </c>
      <c r="J109" s="62">
        <f t="shared" si="24"/>
        <v>0</v>
      </c>
      <c r="K109" s="62">
        <f t="shared" si="25"/>
        <v>0</v>
      </c>
      <c r="L109" s="62">
        <f t="shared" si="26"/>
        <v>0</v>
      </c>
      <c r="M109" s="62">
        <f t="shared" si="20"/>
        <v>0</v>
      </c>
      <c r="N109" s="63">
        <f xml:space="preserve"> (IF(M109&lt;0,M109,IF(B109='9.1. CCA Support Schedule'!$B$19,"Calculate Manually",IF(B109='9.1. CCA Support Schedule'!$B$18,"Calculate Manually",IFERROR(IF(C109="","",M109*C109),"")))))</f>
        <v>0</v>
      </c>
      <c r="O109" s="61"/>
      <c r="P109" s="62">
        <f t="shared" si="27"/>
        <v>0</v>
      </c>
    </row>
    <row r="110" spans="1:16" x14ac:dyDescent="0.3">
      <c r="A110" s="59">
        <f t="shared" si="22"/>
        <v>0</v>
      </c>
      <c r="B110" s="59">
        <f t="shared" si="22"/>
        <v>0</v>
      </c>
      <c r="C110" s="60">
        <f>IF(B110="","",IF($B110='[36]9.1. CCA Support Schedule'!$B$12,'[36]9.1. CCA Support Schedule'!$C$12,IF(B110='[36]9.1. CCA Support Schedule'!$B$13,'[36]9.1. CCA Support Schedule'!$C$13,IF(B110='[36]9.1. CCA Support Schedule'!$B$14,'[36]9.1. CCA Support Schedule'!$C$14,IF(B110='[36]9.1. CCA Support Schedule'!$B$15,'[36]9.1. CCA Support Schedule'!$C$15,IF(B110='[36]9.1. CCA Support Schedule'!$B$16,'[36]9.1. CCA Support Schedule'!$C$16,IF(B110='[36]9.1. CCA Support Schedule'!$B$17,'[36]9.1. CCA Support Schedule'!$C$17,IF(B110='[36]9.1. CCA Support Schedule'!$B$18,'[36]9.1. CCA Support Schedule'!$C$18,IF(B110='[36]9.1. CCA Support Schedule'!$B$19,'[36]9.1. CCA Support Schedule'!$C$19,IF(B110='[36]9.1. CCA Support Schedule'!$B$20,'[36]9.1. CCA Support Schedule'!$C$20,IF(B110='[36]9.1. CCA Support Schedule'!$B$21,'[36]9.1. CCA Support Schedule'!$C$21,IF(B110='[36]9.1. CCA Support Schedule'!$B$22,'[36]9.1. CCA Support Schedule'!$C$22,IF(B110='[36]9.1. CCA Support Schedule'!$B$23,'[36]9.1. CCA Support Schedule'!$C$23,IF(B110='[36]9.1. CCA Support Schedule'!$B$24,'[36]9.1. CCA Support Schedule'!$C$24,IF(B110='[36]9.1. CCA Support Schedule'!$B$25,'[36]9.1. CCA Support Schedule'!$C$25,IF(B110='[36]9.1. CCA Support Schedule'!$B$26,'[36]9.1. CCA Support Schedule'!$C$26,IF(B110='[36]9.1. CCA Support Schedule'!$B$27,'[36]9.1. CCA Support Schedule'!$C$27,IF(B110='[36]9.1. CCA Support Schedule'!$B$28,'[36]9.1. CCA Support Schedule'!$C$28,IF(B110='[36]9.1. CCA Support Schedule'!$B$29,'[36]9.1. CCA Support Schedule'!$C$29,"")))))))))))))))))))</f>
        <v>0</v>
      </c>
      <c r="D110" s="59">
        <f t="shared" si="19"/>
        <v>0</v>
      </c>
      <c r="E110" s="54"/>
      <c r="F110" s="61"/>
      <c r="G110" s="61"/>
      <c r="H110" s="61"/>
      <c r="I110" s="62">
        <f t="shared" si="23"/>
        <v>0</v>
      </c>
      <c r="J110" s="62">
        <f t="shared" si="24"/>
        <v>0</v>
      </c>
      <c r="K110" s="62">
        <f t="shared" si="25"/>
        <v>0</v>
      </c>
      <c r="L110" s="62">
        <f t="shared" si="26"/>
        <v>0</v>
      </c>
      <c r="M110" s="62">
        <f t="shared" si="20"/>
        <v>0</v>
      </c>
      <c r="N110" s="63">
        <f xml:space="preserve"> (IF(M110&lt;0,M110,IF(B110='9.1. CCA Support Schedule'!$B$19,"Calculate Manually",IF(B110='9.1. CCA Support Schedule'!$B$18,"Calculate Manually",IFERROR(IF(C110="","",M110*C110),"")))))</f>
        <v>0</v>
      </c>
      <c r="O110" s="61"/>
      <c r="P110" s="62">
        <f t="shared" si="27"/>
        <v>0</v>
      </c>
    </row>
    <row r="111" spans="1:16" x14ac:dyDescent="0.3">
      <c r="A111" s="59">
        <f t="shared" ref="A111:B113" si="28">A80</f>
        <v>0</v>
      </c>
      <c r="B111" s="59">
        <f t="shared" si="28"/>
        <v>0</v>
      </c>
      <c r="C111" s="60">
        <f>IF(B111="","",IF($B111='[36]9.1. CCA Support Schedule'!$B$12,'[36]9.1. CCA Support Schedule'!$C$12,IF(B111='[36]9.1. CCA Support Schedule'!$B$13,'[36]9.1. CCA Support Schedule'!$C$13,IF(B111='[36]9.1. CCA Support Schedule'!$B$14,'[36]9.1. CCA Support Schedule'!$C$14,IF(B111='[36]9.1. CCA Support Schedule'!$B$15,'[36]9.1. CCA Support Schedule'!$C$15,IF(B111='[36]9.1. CCA Support Schedule'!$B$16,'[36]9.1. CCA Support Schedule'!$C$16,IF(B111='[36]9.1. CCA Support Schedule'!$B$17,'[36]9.1. CCA Support Schedule'!$C$17,IF(B111='[36]9.1. CCA Support Schedule'!$B$18,'[36]9.1. CCA Support Schedule'!$C$18,IF(B111='[36]9.1. CCA Support Schedule'!$B$19,'[36]9.1. CCA Support Schedule'!$C$19,IF(B111='[36]9.1. CCA Support Schedule'!$B$20,'[36]9.1. CCA Support Schedule'!$C$20,IF(B111='[36]9.1. CCA Support Schedule'!$B$21,'[36]9.1. CCA Support Schedule'!$C$21,IF(B111='[36]9.1. CCA Support Schedule'!$B$22,'[36]9.1. CCA Support Schedule'!$C$22,IF(B111='[36]9.1. CCA Support Schedule'!$B$23,'[36]9.1. CCA Support Schedule'!$C$23,IF(B111='[36]9.1. CCA Support Schedule'!$B$24,'[36]9.1. CCA Support Schedule'!$C$24,IF(B111='[36]9.1. CCA Support Schedule'!$B$25,'[36]9.1. CCA Support Schedule'!$C$25,IF(B111='[36]9.1. CCA Support Schedule'!$B$26,'[36]9.1. CCA Support Schedule'!$C$26,IF(B111='[36]9.1. CCA Support Schedule'!$B$27,'[36]9.1. CCA Support Schedule'!$C$27,IF(B111='[36]9.1. CCA Support Schedule'!$B$28,'[36]9.1. CCA Support Schedule'!$C$28,IF(B111='[36]9.1. CCA Support Schedule'!$B$29,'[36]9.1. CCA Support Schedule'!$C$29,"")))))))))))))))))))</f>
        <v>0</v>
      </c>
      <c r="D111" s="59">
        <f t="shared" si="19"/>
        <v>0</v>
      </c>
      <c r="E111" s="54"/>
      <c r="F111" s="61"/>
      <c r="G111" s="61"/>
      <c r="H111" s="61"/>
      <c r="I111" s="62">
        <f t="shared" si="23"/>
        <v>0</v>
      </c>
      <c r="J111" s="62">
        <f t="shared" si="24"/>
        <v>0</v>
      </c>
      <c r="K111" s="62">
        <f t="shared" si="25"/>
        <v>0</v>
      </c>
      <c r="L111" s="62">
        <f t="shared" si="26"/>
        <v>0</v>
      </c>
      <c r="M111" s="62">
        <f t="shared" si="20"/>
        <v>0</v>
      </c>
      <c r="N111" s="63">
        <f xml:space="preserve"> (IF(M111&lt;0,M111,IF(B111='9.1. CCA Support Schedule'!$B$19,"Calculate Manually",IF(B111='9.1. CCA Support Schedule'!$B$18,"Calculate Manually",IFERROR(IF(C111="","",M111*C111),"")))))</f>
        <v>0</v>
      </c>
      <c r="O111" s="61"/>
      <c r="P111" s="62">
        <f t="shared" si="27"/>
        <v>0</v>
      </c>
    </row>
    <row r="112" spans="1:16" x14ac:dyDescent="0.3">
      <c r="A112" s="59">
        <f t="shared" si="28"/>
        <v>0</v>
      </c>
      <c r="B112" s="59">
        <f t="shared" si="28"/>
        <v>0</v>
      </c>
      <c r="C112" s="60">
        <f>IF(B112="","",IF($B112='[36]9.1. CCA Support Schedule'!$B$12,'[36]9.1. CCA Support Schedule'!$C$12,IF(B112='[36]9.1. CCA Support Schedule'!$B$13,'[36]9.1. CCA Support Schedule'!$C$13,IF(B112='[36]9.1. CCA Support Schedule'!$B$14,'[36]9.1. CCA Support Schedule'!$C$14,IF(B112='[36]9.1. CCA Support Schedule'!$B$15,'[36]9.1. CCA Support Schedule'!$C$15,IF(B112='[36]9.1. CCA Support Schedule'!$B$16,'[36]9.1. CCA Support Schedule'!$C$16,IF(B112='[36]9.1. CCA Support Schedule'!$B$17,'[36]9.1. CCA Support Schedule'!$C$17,IF(B112='[36]9.1. CCA Support Schedule'!$B$18,'[36]9.1. CCA Support Schedule'!$C$18,IF(B112='[36]9.1. CCA Support Schedule'!$B$19,'[36]9.1. CCA Support Schedule'!$C$19,IF(B112='[36]9.1. CCA Support Schedule'!$B$20,'[36]9.1. CCA Support Schedule'!$C$20,IF(B112='[36]9.1. CCA Support Schedule'!$B$21,'[36]9.1. CCA Support Schedule'!$C$21,IF(B112='[36]9.1. CCA Support Schedule'!$B$22,'[36]9.1. CCA Support Schedule'!$C$22,IF(B112='[36]9.1. CCA Support Schedule'!$B$23,'[36]9.1. CCA Support Schedule'!$C$23,IF(B112='[36]9.1. CCA Support Schedule'!$B$24,'[36]9.1. CCA Support Schedule'!$C$24,IF(B112='[36]9.1. CCA Support Schedule'!$B$25,'[36]9.1. CCA Support Schedule'!$C$25,IF(B112='[36]9.1. CCA Support Schedule'!$B$26,'[36]9.1. CCA Support Schedule'!$C$26,IF(B112='[36]9.1. CCA Support Schedule'!$B$27,'[36]9.1. CCA Support Schedule'!$C$27,IF(B112='[36]9.1. CCA Support Schedule'!$B$28,'[36]9.1. CCA Support Schedule'!$C$28,IF(B112='[36]9.1. CCA Support Schedule'!$B$29,'[36]9.1. CCA Support Schedule'!$C$29,"")))))))))))))))))))</f>
        <v>0</v>
      </c>
      <c r="D112" s="59">
        <f t="shared" si="19"/>
        <v>0</v>
      </c>
      <c r="E112" s="54"/>
      <c r="F112" s="61"/>
      <c r="G112" s="61"/>
      <c r="H112" s="61"/>
      <c r="I112" s="62">
        <f t="shared" si="23"/>
        <v>0</v>
      </c>
      <c r="J112" s="62">
        <f t="shared" si="24"/>
        <v>0</v>
      </c>
      <c r="K112" s="62">
        <f t="shared" si="25"/>
        <v>0</v>
      </c>
      <c r="L112" s="62">
        <f t="shared" si="26"/>
        <v>0</v>
      </c>
      <c r="M112" s="62">
        <f t="shared" si="20"/>
        <v>0</v>
      </c>
      <c r="N112" s="63">
        <f xml:space="preserve"> (IF(M112&lt;0,M112,IF(B112='9.1. CCA Support Schedule'!$B$19,"Calculate Manually",IF(B112='9.1. CCA Support Schedule'!$B$18,"Calculate Manually",IFERROR(IF(C112="","",M112*C112),"")))))</f>
        <v>0</v>
      </c>
      <c r="O112" s="61"/>
      <c r="P112" s="62">
        <f t="shared" si="27"/>
        <v>0</v>
      </c>
    </row>
    <row r="113" spans="1:16" x14ac:dyDescent="0.3">
      <c r="A113" s="59">
        <f t="shared" si="28"/>
        <v>0</v>
      </c>
      <c r="B113" s="59">
        <f t="shared" si="28"/>
        <v>0</v>
      </c>
      <c r="C113" s="60">
        <f>IF(B113="","",IF($B113='[36]9.1. CCA Support Schedule'!$B$12,'[36]9.1. CCA Support Schedule'!$C$12,IF(B113='[36]9.1. CCA Support Schedule'!$B$13,'[36]9.1. CCA Support Schedule'!$C$13,IF(B113='[36]9.1. CCA Support Schedule'!$B$14,'[36]9.1. CCA Support Schedule'!$C$14,IF(B113='[36]9.1. CCA Support Schedule'!$B$15,'[36]9.1. CCA Support Schedule'!$C$15,IF(B113='[36]9.1. CCA Support Schedule'!$B$16,'[36]9.1. CCA Support Schedule'!$C$16,IF(B113='[36]9.1. CCA Support Schedule'!$B$17,'[36]9.1. CCA Support Schedule'!$C$17,IF(B113='[36]9.1. CCA Support Schedule'!$B$18,'[36]9.1. CCA Support Schedule'!$C$18,IF(B113='[36]9.1. CCA Support Schedule'!$B$19,'[36]9.1. CCA Support Schedule'!$C$19,IF(B113='[36]9.1. CCA Support Schedule'!$B$20,'[36]9.1. CCA Support Schedule'!$C$20,IF(B113='[36]9.1. CCA Support Schedule'!$B$21,'[36]9.1. CCA Support Schedule'!$C$21,IF(B113='[36]9.1. CCA Support Schedule'!$B$22,'[36]9.1. CCA Support Schedule'!$C$22,IF(B113='[36]9.1. CCA Support Schedule'!$B$23,'[36]9.1. CCA Support Schedule'!$C$23,IF(B113='[36]9.1. CCA Support Schedule'!$B$24,'[36]9.1. CCA Support Schedule'!$C$24,IF(B113='[36]9.1. CCA Support Schedule'!$B$25,'[36]9.1. CCA Support Schedule'!$C$25,IF(B113='[36]9.1. CCA Support Schedule'!$B$26,'[36]9.1. CCA Support Schedule'!$C$26,IF(B113='[36]9.1. CCA Support Schedule'!$B$27,'[36]9.1. CCA Support Schedule'!$C$27,IF(B113='[36]9.1. CCA Support Schedule'!$B$28,'[36]9.1. CCA Support Schedule'!$C$28,IF(B113='[36]9.1. CCA Support Schedule'!$B$29,'[36]9.1. CCA Support Schedule'!$C$29,"")))))))))))))))))))</f>
        <v>0</v>
      </c>
      <c r="D113" s="59">
        <f t="shared" si="19"/>
        <v>0</v>
      </c>
      <c r="E113" s="54"/>
      <c r="F113" s="61"/>
      <c r="G113" s="61"/>
      <c r="H113" s="61"/>
      <c r="I113" s="62">
        <f t="shared" si="23"/>
        <v>0</v>
      </c>
      <c r="J113" s="62">
        <f t="shared" si="24"/>
        <v>0</v>
      </c>
      <c r="K113" s="62">
        <f t="shared" si="25"/>
        <v>0</v>
      </c>
      <c r="L113" s="62">
        <f t="shared" si="26"/>
        <v>0</v>
      </c>
      <c r="M113" s="62">
        <f t="shared" si="20"/>
        <v>0</v>
      </c>
      <c r="N113" s="63">
        <f xml:space="preserve"> (IF(M113&lt;0,M113,IF(B113='9.1. CCA Support Schedule'!$B$19,"Calculate Manually",IF(B113='9.1. CCA Support Schedule'!$B$18,"Calculate Manually",IFERROR(IF(C113="","",M113*C113),"")))))</f>
        <v>0</v>
      </c>
      <c r="O113" s="61"/>
      <c r="P113" s="62">
        <f t="shared" si="27"/>
        <v>0</v>
      </c>
    </row>
    <row r="114" spans="1:16" x14ac:dyDescent="0.3">
      <c r="A114" s="69"/>
      <c r="B114" s="69"/>
      <c r="C114" s="70"/>
      <c r="D114" s="55"/>
      <c r="E114" s="54"/>
      <c r="F114" s="54"/>
      <c r="G114" s="54"/>
      <c r="H114" s="54"/>
      <c r="I114" s="55"/>
      <c r="J114" s="55"/>
      <c r="K114" s="55"/>
      <c r="L114" s="55"/>
      <c r="M114" s="55"/>
      <c r="N114" s="56"/>
      <c r="O114" s="54"/>
      <c r="P114" s="55"/>
    </row>
    <row r="115" spans="1:16" ht="15" thickBot="1" x14ac:dyDescent="0.35">
      <c r="A115" s="64"/>
      <c r="B115" s="64"/>
      <c r="C115" s="65" t="s">
        <v>34</v>
      </c>
      <c r="D115" s="66">
        <f>SUM(D93:D114)</f>
        <v>14434239.836749999</v>
      </c>
      <c r="E115" s="54"/>
      <c r="F115" s="67">
        <f t="shared" ref="F115:P115" si="29">SUM(F93:F114)</f>
        <v>11691528</v>
      </c>
      <c r="G115" s="67">
        <f t="shared" si="29"/>
        <v>0</v>
      </c>
      <c r="H115" s="67">
        <f t="shared" si="29"/>
        <v>0</v>
      </c>
      <c r="I115" s="66">
        <f t="shared" si="29"/>
        <v>0</v>
      </c>
      <c r="J115" s="66">
        <f t="shared" si="29"/>
        <v>0</v>
      </c>
      <c r="K115" s="66">
        <f t="shared" si="29"/>
        <v>0</v>
      </c>
      <c r="L115" s="66">
        <f t="shared" si="29"/>
        <v>5845764</v>
      </c>
      <c r="M115" s="66">
        <f t="shared" si="29"/>
        <v>18306190.636749998</v>
      </c>
      <c r="N115" s="66">
        <f t="shared" si="29"/>
        <v>1675549.1221505003</v>
      </c>
      <c r="O115" s="67">
        <f t="shared" si="29"/>
        <v>1774239.7821505002</v>
      </c>
      <c r="P115" s="66">
        <f t="shared" si="29"/>
        <v>24351528.054599497</v>
      </c>
    </row>
    <row r="116" spans="1:16" ht="15" thickTop="1" x14ac:dyDescent="0.3"/>
    <row r="117" spans="1:16" ht="15" thickBot="1" x14ac:dyDescent="0.35"/>
    <row r="118" spans="1:16" ht="15" thickBot="1" x14ac:dyDescent="0.35">
      <c r="A118" s="114" t="s">
        <v>3</v>
      </c>
      <c r="B118" s="115"/>
      <c r="C118" s="41" t="s">
        <v>38</v>
      </c>
      <c r="D118" s="43" t="s">
        <v>36</v>
      </c>
      <c r="E118" s="37"/>
      <c r="F118" s="38"/>
      <c r="G118" s="38"/>
      <c r="H118" s="38"/>
      <c r="I118" s="38"/>
      <c r="J118" s="38"/>
      <c r="K118" s="38"/>
      <c r="L118" s="38"/>
      <c r="M118" s="38"/>
      <c r="N118" s="39"/>
      <c r="O118" s="38"/>
      <c r="P118" s="38"/>
    </row>
    <row r="119" spans="1:16" ht="27" thickBot="1" x14ac:dyDescent="0.35">
      <c r="A119" s="34"/>
      <c r="B119" s="35"/>
      <c r="C119" s="35"/>
      <c r="D119" s="11" t="s">
        <v>41</v>
      </c>
      <c r="E119" s="37"/>
      <c r="F119" s="38"/>
      <c r="G119" s="38"/>
      <c r="H119" s="38"/>
      <c r="I119" s="38"/>
      <c r="J119" s="38"/>
      <c r="K119" s="38"/>
      <c r="L119" s="38"/>
      <c r="M119" s="38"/>
      <c r="N119" s="39"/>
      <c r="O119" s="38"/>
      <c r="P119" s="38"/>
    </row>
    <row r="120" spans="1:16" ht="15" thickBot="1" x14ac:dyDescent="0.35">
      <c r="A120" s="114" t="s">
        <v>5</v>
      </c>
      <c r="B120" s="115"/>
      <c r="C120" s="42" t="s">
        <v>6</v>
      </c>
      <c r="D120" s="36"/>
      <c r="E120" s="37"/>
      <c r="F120" s="38"/>
      <c r="G120" s="38"/>
      <c r="H120" s="38"/>
      <c r="I120" s="38"/>
      <c r="J120" s="38"/>
      <c r="K120" s="38"/>
      <c r="L120" s="38"/>
      <c r="M120" s="38"/>
      <c r="N120" s="39"/>
      <c r="O120" s="38"/>
      <c r="P120" s="38"/>
    </row>
    <row r="121" spans="1:16" ht="15" thickBot="1" x14ac:dyDescent="0.35">
      <c r="A121" s="112" t="s">
        <v>8</v>
      </c>
      <c r="B121" s="113"/>
      <c r="C121" s="44">
        <v>1.5</v>
      </c>
      <c r="D121" s="36"/>
      <c r="E121" s="37"/>
      <c r="F121" s="38"/>
      <c r="G121" s="38"/>
      <c r="H121" s="38"/>
      <c r="I121" s="38"/>
      <c r="J121" s="38"/>
      <c r="K121" s="38"/>
      <c r="L121" s="38"/>
      <c r="M121" s="38"/>
      <c r="N121" s="39"/>
      <c r="O121" s="38"/>
      <c r="P121" s="38"/>
    </row>
    <row r="122" spans="1:16" x14ac:dyDescent="0.3">
      <c r="A122" s="34"/>
      <c r="B122" s="35"/>
      <c r="C122" s="35"/>
      <c r="D122" s="36"/>
      <c r="E122" s="37"/>
      <c r="F122" s="38"/>
      <c r="G122" s="38"/>
      <c r="H122" s="38"/>
      <c r="I122" s="38"/>
      <c r="J122" s="45"/>
      <c r="K122" s="46"/>
      <c r="L122" s="38"/>
      <c r="M122" s="38"/>
      <c r="N122" s="39"/>
      <c r="O122" s="38"/>
      <c r="P122" s="38"/>
    </row>
    <row r="123" spans="1:16" ht="66.599999999999994" thickBot="1" x14ac:dyDescent="0.35">
      <c r="A123" s="47" t="s">
        <v>9</v>
      </c>
      <c r="B123" s="47" t="s">
        <v>10</v>
      </c>
      <c r="C123" s="47" t="s">
        <v>11</v>
      </c>
      <c r="D123" s="47" t="s">
        <v>12</v>
      </c>
      <c r="E123" s="48"/>
      <c r="F123" s="48" t="s">
        <v>13</v>
      </c>
      <c r="G123" s="48" t="s">
        <v>14</v>
      </c>
      <c r="H123" s="48" t="s">
        <v>15</v>
      </c>
      <c r="I123" s="49" t="s">
        <v>16</v>
      </c>
      <c r="J123" s="49" t="s">
        <v>17</v>
      </c>
      <c r="K123" s="49" t="s">
        <v>18</v>
      </c>
      <c r="L123" s="49" t="s">
        <v>19</v>
      </c>
      <c r="M123" s="49" t="s">
        <v>20</v>
      </c>
      <c r="N123" s="49" t="s">
        <v>21</v>
      </c>
      <c r="O123" s="48" t="s">
        <v>22</v>
      </c>
      <c r="P123" s="49" t="s">
        <v>23</v>
      </c>
    </row>
    <row r="124" spans="1:16" x14ac:dyDescent="0.3">
      <c r="A124" s="52"/>
      <c r="B124" s="52"/>
      <c r="C124" s="52"/>
      <c r="D124" s="53"/>
      <c r="E124" s="54"/>
      <c r="F124" s="54"/>
      <c r="G124" s="54"/>
      <c r="H124" s="54"/>
      <c r="I124" s="55"/>
      <c r="J124" s="55"/>
      <c r="K124" s="55"/>
      <c r="L124" s="55"/>
      <c r="M124" s="55"/>
      <c r="N124" s="56"/>
      <c r="O124" s="54"/>
      <c r="P124" s="55"/>
    </row>
    <row r="125" spans="1:16" x14ac:dyDescent="0.3">
      <c r="A125" s="59">
        <f>A94</f>
        <v>0</v>
      </c>
      <c r="B125" s="59" t="str">
        <f>B94</f>
        <v>Class 1</v>
      </c>
      <c r="C125" s="60">
        <f>IF(B125="","",IF($B125='[36]9.1. CCA Support Schedule'!$B$12,'[36]9.1. CCA Support Schedule'!$C$12,IF(B125='[36]9.1. CCA Support Schedule'!$B$13,'[36]9.1. CCA Support Schedule'!$C$13,IF(B125='[36]9.1. CCA Support Schedule'!$B$14,'[36]9.1. CCA Support Schedule'!$C$14,IF(B125='[36]9.1. CCA Support Schedule'!$B$15,'[36]9.1. CCA Support Schedule'!$C$15,IF(B125='[36]9.1. CCA Support Schedule'!$B$16,'[36]9.1. CCA Support Schedule'!$C$16,IF(B125='[36]9.1. CCA Support Schedule'!$B$17,'[36]9.1. CCA Support Schedule'!$C$17,IF(B125='[36]9.1. CCA Support Schedule'!$B$18,'[36]9.1. CCA Support Schedule'!$C$18,IF(B125='[36]9.1. CCA Support Schedule'!$B$19,'[36]9.1. CCA Support Schedule'!$C$19,IF(B125='[36]9.1. CCA Support Schedule'!$B$20,'[36]9.1. CCA Support Schedule'!$C$20,IF(B125='[36]9.1. CCA Support Schedule'!$B$21,'[36]9.1. CCA Support Schedule'!$C$21,IF(B125='[36]9.1. CCA Support Schedule'!$B$22,'[36]9.1. CCA Support Schedule'!$C$22,IF(B125='[36]9.1. CCA Support Schedule'!$B$23,'[36]9.1. CCA Support Schedule'!$C$23,IF(B125='[36]9.1. CCA Support Schedule'!$B$24,'[36]9.1. CCA Support Schedule'!$C$24,IF(B125='[36]9.1. CCA Support Schedule'!$B$25,'[36]9.1. CCA Support Schedule'!$C$25,IF(B125='[36]9.1. CCA Support Schedule'!$B$26,'[36]9.1. CCA Support Schedule'!$C$26,IF(B125='[36]9.1. CCA Support Schedule'!$B$27,'[36]9.1. CCA Support Schedule'!$C$27,IF(B125='[36]9.1. CCA Support Schedule'!$B$28,'[36]9.1. CCA Support Schedule'!$C$28,IF(B125='[36]9.1. CCA Support Schedule'!$B$29,'[36]9.1. CCA Support Schedule'!$C$29,"")))))))))))))))))))</f>
        <v>0.04</v>
      </c>
      <c r="D125" s="59">
        <f t="shared" ref="D125:D144" si="30">P94</f>
        <v>0</v>
      </c>
      <c r="E125" s="54"/>
      <c r="F125" s="61"/>
      <c r="G125" s="61"/>
      <c r="H125" s="61">
        <f>'[36]REF.3 - CCA Continuity Schedule'!$M$7</f>
        <v>0</v>
      </c>
      <c r="I125" s="62">
        <f>IF($C$120="No",0,IF((-H125+G125-F125)&lt;0,0,(-H125+G125-F125)))</f>
        <v>0</v>
      </c>
      <c r="J125" s="62">
        <f>IF($C$120="No",0,IF((G125-I125)&lt;0,0,(G125-I125)))</f>
        <v>0</v>
      </c>
      <c r="K125" s="62">
        <f>IF(B125="Class 12",0,(IF($C$120="No",0,IF(((J125*$C$121)-J125)&lt;0,0,((J125*$C$121)-J125)))))</f>
        <v>0</v>
      </c>
      <c r="L125" s="62">
        <f>IF(((F125-G125+H125)*50%)&lt;0,0,(F125-G125+H125)*50%)</f>
        <v>0</v>
      </c>
      <c r="M125" s="62">
        <f t="shared" ref="M125:M144" si="31">IF(OR(B125="Class 13",B125="Class 14.1"),"Calculate Manually",IF(B125="Class 12",MIN((D125+F125+H125),(D125+F125+H125+K125-L125)),(D125+F125+H125+K125-L125)))</f>
        <v>0</v>
      </c>
      <c r="N125" s="63">
        <f xml:space="preserve"> (IF(M125&lt;0,M125,IF(B125='9.1. CCA Support Schedule'!$B$19,"Calculate Manually",IF(B125='9.1. CCA Support Schedule'!$B$18,"Calculate Manually",IFERROR(IF(C125="","",M125*C125),"")))))</f>
        <v>0</v>
      </c>
      <c r="O125" s="61">
        <f t="shared" ref="O125:O133" si="32">N125</f>
        <v>0</v>
      </c>
      <c r="P125" s="62">
        <f>IF((D125+F125+H125-O125)&lt;0,0,(D125+F125+H125-O125))</f>
        <v>0</v>
      </c>
    </row>
    <row r="126" spans="1:16" x14ac:dyDescent="0.3">
      <c r="A126" s="59">
        <f t="shared" ref="A126:B141" si="33">A95</f>
        <v>0</v>
      </c>
      <c r="B126" s="59" t="str">
        <f t="shared" si="33"/>
        <v>Class 1b</v>
      </c>
      <c r="C126" s="60">
        <f>IF(B126="","",IF($B126='[36]9.1. CCA Support Schedule'!$B$12,'[36]9.1. CCA Support Schedule'!$C$12,IF(B126='[36]9.1. CCA Support Schedule'!$B$13,'[36]9.1. CCA Support Schedule'!$C$13,IF(B126='[36]9.1. CCA Support Schedule'!$B$14,'[36]9.1. CCA Support Schedule'!$C$14,IF(B126='[36]9.1. CCA Support Schedule'!$B$15,'[36]9.1. CCA Support Schedule'!$C$15,IF(B126='[36]9.1. CCA Support Schedule'!$B$16,'[36]9.1. CCA Support Schedule'!$C$16,IF(B126='[36]9.1. CCA Support Schedule'!$B$17,'[36]9.1. CCA Support Schedule'!$C$17,IF(B126='[36]9.1. CCA Support Schedule'!$B$18,'[36]9.1. CCA Support Schedule'!$C$18,IF(B126='[36]9.1. CCA Support Schedule'!$B$19,'[36]9.1. CCA Support Schedule'!$C$19,IF(B126='[36]9.1. CCA Support Schedule'!$B$20,'[36]9.1. CCA Support Schedule'!$C$20,IF(B126='[36]9.1. CCA Support Schedule'!$B$21,'[36]9.1. CCA Support Schedule'!$C$21,IF(B126='[36]9.1. CCA Support Schedule'!$B$22,'[36]9.1. CCA Support Schedule'!$C$22,IF(B126='[36]9.1. CCA Support Schedule'!$B$23,'[36]9.1. CCA Support Schedule'!$C$23,IF(B126='[36]9.1. CCA Support Schedule'!$B$24,'[36]9.1. CCA Support Schedule'!$C$24,IF(B126='[36]9.1. CCA Support Schedule'!$B$25,'[36]9.1. CCA Support Schedule'!$C$25,IF(B126='[36]9.1. CCA Support Schedule'!$B$26,'[36]9.1. CCA Support Schedule'!$C$26,IF(B126='[36]9.1. CCA Support Schedule'!$B$27,'[36]9.1. CCA Support Schedule'!$C$27,IF(B126='[36]9.1. CCA Support Schedule'!$B$28,'[36]9.1. CCA Support Schedule'!$C$28,IF(B126='[36]9.1. CCA Support Schedule'!$B$29,'[36]9.1. CCA Support Schedule'!$C$29,"")))))))))))))))))))</f>
        <v>0.06</v>
      </c>
      <c r="D126" s="59">
        <f t="shared" si="30"/>
        <v>409179.90654399997</v>
      </c>
      <c r="E126" s="54"/>
      <c r="F126" s="61"/>
      <c r="G126" s="61"/>
      <c r="H126" s="61">
        <f>'[36]REF.3 - CCA Continuity Schedule'!$M$8</f>
        <v>0</v>
      </c>
      <c r="I126" s="62">
        <f t="shared" ref="I126:I144" si="34">IF($C$120="No",0,IF((-H126+G126-F126)&lt;0,0,(-H126+G126-F126)))</f>
        <v>0</v>
      </c>
      <c r="J126" s="62">
        <f t="shared" ref="J126:J144" si="35">IF($C$120="No",0,IF((G126-I126)&lt;0,0,(G126-I126)))</f>
        <v>0</v>
      </c>
      <c r="K126" s="62">
        <f t="shared" ref="K126:K144" si="36">IF(B126="Class 12",0,(IF($C$120="No",0,IF(((J126*$C$121)-J126)&lt;0,0,((J126*$C$121)-J126)))))</f>
        <v>0</v>
      </c>
      <c r="L126" s="62">
        <f t="shared" ref="L126:L144" si="37">IF(((F126-G126+H126)*50%)&lt;0,0,(F126-G126+H126)*50%)</f>
        <v>0</v>
      </c>
      <c r="M126" s="62">
        <f t="shared" si="31"/>
        <v>409179.90654399997</v>
      </c>
      <c r="N126" s="63">
        <f xml:space="preserve"> (IF(M126&lt;0,M126,IF(B126='9.1. CCA Support Schedule'!$B$19,"Calculate Manually",IF(B126='9.1. CCA Support Schedule'!$B$18,"Calculate Manually",IFERROR(IF(C126="","",M126*C126),"")))))</f>
        <v>24550.794392639997</v>
      </c>
      <c r="O126" s="61">
        <f t="shared" si="32"/>
        <v>24550.794392639997</v>
      </c>
      <c r="P126" s="62">
        <f t="shared" ref="P126:P144" si="38">IF((D126+F126+H126-O126)&lt;0,0,(D126+F126+H126-O126))</f>
        <v>384629.11215135996</v>
      </c>
    </row>
    <row r="127" spans="1:16" x14ac:dyDescent="0.3">
      <c r="A127" s="59">
        <f t="shared" si="33"/>
        <v>0</v>
      </c>
      <c r="B127" s="59" t="str">
        <f t="shared" si="33"/>
        <v>Class 8</v>
      </c>
      <c r="C127" s="60">
        <f>IF(B127="","",IF($B127='[36]9.1. CCA Support Schedule'!$B$12,'[36]9.1. CCA Support Schedule'!$C$12,IF(B127='[36]9.1. CCA Support Schedule'!$B$13,'[36]9.1. CCA Support Schedule'!$C$13,IF(B127='[36]9.1. CCA Support Schedule'!$B$14,'[36]9.1. CCA Support Schedule'!$C$14,IF(B127='[36]9.1. CCA Support Schedule'!$B$15,'[36]9.1. CCA Support Schedule'!$C$15,IF(B127='[36]9.1. CCA Support Schedule'!$B$16,'[36]9.1. CCA Support Schedule'!$C$16,IF(B127='[36]9.1. CCA Support Schedule'!$B$17,'[36]9.1. CCA Support Schedule'!$C$17,IF(B127='[36]9.1. CCA Support Schedule'!$B$18,'[36]9.1. CCA Support Schedule'!$C$18,IF(B127='[36]9.1. CCA Support Schedule'!$B$19,'[36]9.1. CCA Support Schedule'!$C$19,IF(B127='[36]9.1. CCA Support Schedule'!$B$20,'[36]9.1. CCA Support Schedule'!$C$20,IF(B127='[36]9.1. CCA Support Schedule'!$B$21,'[36]9.1. CCA Support Schedule'!$C$21,IF(B127='[36]9.1. CCA Support Schedule'!$B$22,'[36]9.1. CCA Support Schedule'!$C$22,IF(B127='[36]9.1. CCA Support Schedule'!$B$23,'[36]9.1. CCA Support Schedule'!$C$23,IF(B127='[36]9.1. CCA Support Schedule'!$B$24,'[36]9.1. CCA Support Schedule'!$C$24,IF(B127='[36]9.1. CCA Support Schedule'!$B$25,'[36]9.1. CCA Support Schedule'!$C$25,IF(B127='[36]9.1. CCA Support Schedule'!$B$26,'[36]9.1. CCA Support Schedule'!$C$26,IF(B127='[36]9.1. CCA Support Schedule'!$B$27,'[36]9.1. CCA Support Schedule'!$C$27,IF(B127='[36]9.1. CCA Support Schedule'!$B$28,'[36]9.1. CCA Support Schedule'!$C$28,IF(B127='[36]9.1. CCA Support Schedule'!$B$29,'[36]9.1. CCA Support Schedule'!$C$29,"")))))))))))))))))))</f>
        <v>0.2</v>
      </c>
      <c r="D127" s="59">
        <f t="shared" si="30"/>
        <v>1707784.344</v>
      </c>
      <c r="E127" s="54"/>
      <c r="F127" s="61">
        <v>312119</v>
      </c>
      <c r="G127" s="61"/>
      <c r="H127" s="61">
        <f>'[36]REF.3 - CCA Continuity Schedule'!$M$11</f>
        <v>0</v>
      </c>
      <c r="I127" s="62">
        <f t="shared" si="34"/>
        <v>0</v>
      </c>
      <c r="J127" s="62">
        <f t="shared" si="35"/>
        <v>0</v>
      </c>
      <c r="K127" s="62">
        <f t="shared" si="36"/>
        <v>0</v>
      </c>
      <c r="L127" s="62">
        <f t="shared" si="37"/>
        <v>156059.5</v>
      </c>
      <c r="M127" s="62">
        <f t="shared" si="31"/>
        <v>1863843.844</v>
      </c>
      <c r="N127" s="63">
        <f xml:space="preserve"> (IF(M127&lt;0,M127,IF(B127='9.1. CCA Support Schedule'!$B$19,"Calculate Manually",IF(B127='9.1. CCA Support Schedule'!$B$18,"Calculate Manually",IFERROR(IF(C127="","",M127*C127),"")))))</f>
        <v>372768.76880000002</v>
      </c>
      <c r="O127" s="61">
        <f t="shared" si="32"/>
        <v>372768.76880000002</v>
      </c>
      <c r="P127" s="62">
        <f t="shared" si="38"/>
        <v>1647134.5752000001</v>
      </c>
    </row>
    <row r="128" spans="1:16" x14ac:dyDescent="0.3">
      <c r="A128" s="59">
        <f t="shared" si="33"/>
        <v>0</v>
      </c>
      <c r="B128" s="59" t="str">
        <f t="shared" si="33"/>
        <v>Class 10</v>
      </c>
      <c r="C128" s="60">
        <f>IF(B128="","",IF($B128='[36]9.1. CCA Support Schedule'!$B$12,'[36]9.1. CCA Support Schedule'!$C$12,IF(B128='[36]9.1. CCA Support Schedule'!$B$13,'[36]9.1. CCA Support Schedule'!$C$13,IF(B128='[36]9.1. CCA Support Schedule'!$B$14,'[36]9.1. CCA Support Schedule'!$C$14,IF(B128='[36]9.1. CCA Support Schedule'!$B$15,'[36]9.1. CCA Support Schedule'!$C$15,IF(B128='[36]9.1. CCA Support Schedule'!$B$16,'[36]9.1. CCA Support Schedule'!$C$16,IF(B128='[36]9.1. CCA Support Schedule'!$B$17,'[36]9.1. CCA Support Schedule'!$C$17,IF(B128='[36]9.1. CCA Support Schedule'!$B$18,'[36]9.1. CCA Support Schedule'!$C$18,IF(B128='[36]9.1. CCA Support Schedule'!$B$19,'[36]9.1. CCA Support Schedule'!$C$19,IF(B128='[36]9.1. CCA Support Schedule'!$B$20,'[36]9.1. CCA Support Schedule'!$C$20,IF(B128='[36]9.1. CCA Support Schedule'!$B$21,'[36]9.1. CCA Support Schedule'!$C$21,IF(B128='[36]9.1. CCA Support Schedule'!$B$22,'[36]9.1. CCA Support Schedule'!$C$22,IF(B128='[36]9.1. CCA Support Schedule'!$B$23,'[36]9.1. CCA Support Schedule'!$C$23,IF(B128='[36]9.1. CCA Support Schedule'!$B$24,'[36]9.1. CCA Support Schedule'!$C$24,IF(B128='[36]9.1. CCA Support Schedule'!$B$25,'[36]9.1. CCA Support Schedule'!$C$25,IF(B128='[36]9.1. CCA Support Schedule'!$B$26,'[36]9.1. CCA Support Schedule'!$C$26,IF(B128='[36]9.1. CCA Support Schedule'!$B$27,'[36]9.1. CCA Support Schedule'!$C$27,IF(B128='[36]9.1. CCA Support Schedule'!$B$28,'[36]9.1. CCA Support Schedule'!$C$28,IF(B128='[36]9.1. CCA Support Schedule'!$B$29,'[36]9.1. CCA Support Schedule'!$C$29,"")))))))))))))))))))</f>
        <v>0.3</v>
      </c>
      <c r="D128" s="59">
        <f t="shared" si="30"/>
        <v>271167.38250000001</v>
      </c>
      <c r="E128" s="54"/>
      <c r="F128" s="61">
        <v>68707</v>
      </c>
      <c r="G128" s="61"/>
      <c r="H128" s="61">
        <f>'[36]REF.3 - CCA Continuity Schedule'!$M$12</f>
        <v>0</v>
      </c>
      <c r="I128" s="62">
        <f t="shared" si="34"/>
        <v>0</v>
      </c>
      <c r="J128" s="62">
        <f t="shared" si="35"/>
        <v>0</v>
      </c>
      <c r="K128" s="62">
        <f t="shared" si="36"/>
        <v>0</v>
      </c>
      <c r="L128" s="62">
        <f t="shared" si="37"/>
        <v>34353.5</v>
      </c>
      <c r="M128" s="62">
        <f t="shared" si="31"/>
        <v>305520.88250000001</v>
      </c>
      <c r="N128" s="63">
        <f xml:space="preserve"> (IF(M128&lt;0,M128,IF(B128='9.1. CCA Support Schedule'!$B$19,"Calculate Manually",IF(B128='9.1. CCA Support Schedule'!$B$18,"Calculate Manually",IFERROR(IF(C128="","",M128*C128),"")))))</f>
        <v>91656.264750000002</v>
      </c>
      <c r="O128" s="61">
        <f t="shared" si="32"/>
        <v>91656.264750000002</v>
      </c>
      <c r="P128" s="62">
        <f t="shared" si="38"/>
        <v>248218.11775</v>
      </c>
    </row>
    <row r="129" spans="1:16" x14ac:dyDescent="0.3">
      <c r="A129" s="59">
        <f t="shared" si="33"/>
        <v>0</v>
      </c>
      <c r="B129" s="59" t="str">
        <f t="shared" si="33"/>
        <v>Class 12</v>
      </c>
      <c r="C129" s="60">
        <f>IF(B129="","",IF($B129='[36]9.1. CCA Support Schedule'!$B$12,'[36]9.1. CCA Support Schedule'!$C$12,IF(B129='[36]9.1. CCA Support Schedule'!$B$13,'[36]9.1. CCA Support Schedule'!$C$13,IF(B129='[36]9.1. CCA Support Schedule'!$B$14,'[36]9.1. CCA Support Schedule'!$C$14,IF(B129='[36]9.1. CCA Support Schedule'!$B$15,'[36]9.1. CCA Support Schedule'!$C$15,IF(B129='[36]9.1. CCA Support Schedule'!$B$16,'[36]9.1. CCA Support Schedule'!$C$16,IF(B129='[36]9.1. CCA Support Schedule'!$B$17,'[36]9.1. CCA Support Schedule'!$C$17,IF(B129='[36]9.1. CCA Support Schedule'!$B$18,'[36]9.1. CCA Support Schedule'!$C$18,IF(B129='[36]9.1. CCA Support Schedule'!$B$19,'[36]9.1. CCA Support Schedule'!$C$19,IF(B129='[36]9.1. CCA Support Schedule'!$B$20,'[36]9.1. CCA Support Schedule'!$C$20,IF(B129='[36]9.1. CCA Support Schedule'!$B$21,'[36]9.1. CCA Support Schedule'!$C$21,IF(B129='[36]9.1. CCA Support Schedule'!$B$22,'[36]9.1. CCA Support Schedule'!$C$22,IF(B129='[36]9.1. CCA Support Schedule'!$B$23,'[36]9.1. CCA Support Schedule'!$C$23,IF(B129='[36]9.1. CCA Support Schedule'!$B$24,'[36]9.1. CCA Support Schedule'!$C$24,IF(B129='[36]9.1. CCA Support Schedule'!$B$25,'[36]9.1. CCA Support Schedule'!$C$25,IF(B129='[36]9.1. CCA Support Schedule'!$B$26,'[36]9.1. CCA Support Schedule'!$C$26,IF(B129='[36]9.1. CCA Support Schedule'!$B$27,'[36]9.1. CCA Support Schedule'!$C$27,IF(B129='[36]9.1. CCA Support Schedule'!$B$28,'[36]9.1. CCA Support Schedule'!$C$28,IF(B129='[36]9.1. CCA Support Schedule'!$B$29,'[36]9.1. CCA Support Schedule'!$C$29,"")))))))))))))))))))</f>
        <v>1</v>
      </c>
      <c r="D129" s="59">
        <f t="shared" si="30"/>
        <v>6530.5</v>
      </c>
      <c r="E129" s="54"/>
      <c r="F129" s="61">
        <v>69824</v>
      </c>
      <c r="G129" s="61"/>
      <c r="H129" s="61">
        <f>'[36]REF.3 - CCA Continuity Schedule'!$M$14</f>
        <v>0</v>
      </c>
      <c r="I129" s="62">
        <f t="shared" si="34"/>
        <v>0</v>
      </c>
      <c r="J129" s="62">
        <f t="shared" si="35"/>
        <v>0</v>
      </c>
      <c r="K129" s="62">
        <f t="shared" si="36"/>
        <v>0</v>
      </c>
      <c r="L129" s="62">
        <f t="shared" si="37"/>
        <v>34912</v>
      </c>
      <c r="M129" s="62">
        <f t="shared" si="31"/>
        <v>41442.5</v>
      </c>
      <c r="N129" s="63">
        <f xml:space="preserve"> (IF(M129&lt;0,M129,IF(B129='9.1. CCA Support Schedule'!$B$19,"Calculate Manually",IF(B129='9.1. CCA Support Schedule'!$B$18,"Calculate Manually",IFERROR(IF(C129="","",M129*C129),"")))))</f>
        <v>41442.5</v>
      </c>
      <c r="O129" s="61">
        <f t="shared" si="32"/>
        <v>41442.5</v>
      </c>
      <c r="P129" s="62">
        <f t="shared" si="38"/>
        <v>34912</v>
      </c>
    </row>
    <row r="130" spans="1:16" x14ac:dyDescent="0.3">
      <c r="A130" s="59">
        <f t="shared" si="33"/>
        <v>0</v>
      </c>
      <c r="B130" s="59" t="str">
        <f t="shared" si="33"/>
        <v>Class 45</v>
      </c>
      <c r="C130" s="60">
        <f>IF(B130="","",IF($B130='[36]9.1. CCA Support Schedule'!$B$12,'[36]9.1. CCA Support Schedule'!$C$12,IF(B130='[36]9.1. CCA Support Schedule'!$B$13,'[36]9.1. CCA Support Schedule'!$C$13,IF(B130='[36]9.1. CCA Support Schedule'!$B$14,'[36]9.1. CCA Support Schedule'!$C$14,IF(B130='[36]9.1. CCA Support Schedule'!$B$15,'[36]9.1. CCA Support Schedule'!$C$15,IF(B130='[36]9.1. CCA Support Schedule'!$B$16,'[36]9.1. CCA Support Schedule'!$C$16,IF(B130='[36]9.1. CCA Support Schedule'!$B$17,'[36]9.1. CCA Support Schedule'!$C$17,IF(B130='[36]9.1. CCA Support Schedule'!$B$18,'[36]9.1. CCA Support Schedule'!$C$18,IF(B130='[36]9.1. CCA Support Schedule'!$B$19,'[36]9.1. CCA Support Schedule'!$C$19,IF(B130='[36]9.1. CCA Support Schedule'!$B$20,'[36]9.1. CCA Support Schedule'!$C$20,IF(B130='[36]9.1. CCA Support Schedule'!$B$21,'[36]9.1. CCA Support Schedule'!$C$21,IF(B130='[36]9.1. CCA Support Schedule'!$B$22,'[36]9.1. CCA Support Schedule'!$C$22,IF(B130='[36]9.1. CCA Support Schedule'!$B$23,'[36]9.1. CCA Support Schedule'!$C$23,IF(B130='[36]9.1. CCA Support Schedule'!$B$24,'[36]9.1. CCA Support Schedule'!$C$24,IF(B130='[36]9.1. CCA Support Schedule'!$B$25,'[36]9.1. CCA Support Schedule'!$C$25,IF(B130='[36]9.1. CCA Support Schedule'!$B$26,'[36]9.1. CCA Support Schedule'!$C$26,IF(B130='[36]9.1. CCA Support Schedule'!$B$27,'[36]9.1. CCA Support Schedule'!$C$27,IF(B130='[36]9.1. CCA Support Schedule'!$B$28,'[36]9.1. CCA Support Schedule'!$C$28,IF(B130='[36]9.1. CCA Support Schedule'!$B$29,'[36]9.1. CCA Support Schedule'!$C$29,"")))))))))))))))))))</f>
        <v>0.45</v>
      </c>
      <c r="D130" s="59">
        <f t="shared" si="30"/>
        <v>0</v>
      </c>
      <c r="E130" s="54"/>
      <c r="F130" s="61">
        <v>0</v>
      </c>
      <c r="G130" s="61"/>
      <c r="H130" s="61">
        <f>'[36]REF.3 - CCA Continuity Schedule'!$M$20</f>
        <v>0</v>
      </c>
      <c r="I130" s="62">
        <f t="shared" si="34"/>
        <v>0</v>
      </c>
      <c r="J130" s="62">
        <f t="shared" si="35"/>
        <v>0</v>
      </c>
      <c r="K130" s="62">
        <f t="shared" si="36"/>
        <v>0</v>
      </c>
      <c r="L130" s="62">
        <f t="shared" si="37"/>
        <v>0</v>
      </c>
      <c r="M130" s="62">
        <f t="shared" si="31"/>
        <v>0</v>
      </c>
      <c r="N130" s="63">
        <f xml:space="preserve"> (IF(M130&lt;0,M130,IF(B130='9.1. CCA Support Schedule'!$B$19,"Calculate Manually",IF(B130='9.1. CCA Support Schedule'!$B$18,"Calculate Manually",IFERROR(IF(C130="","",M130*C130),"")))))</f>
        <v>0</v>
      </c>
      <c r="O130" s="61">
        <f t="shared" si="32"/>
        <v>0</v>
      </c>
      <c r="P130" s="62">
        <f t="shared" si="38"/>
        <v>0</v>
      </c>
    </row>
    <row r="131" spans="1:16" x14ac:dyDescent="0.3">
      <c r="A131" s="59">
        <f t="shared" si="33"/>
        <v>0</v>
      </c>
      <c r="B131" s="59" t="str">
        <f t="shared" si="33"/>
        <v>Class 47</v>
      </c>
      <c r="C131" s="60">
        <f>IF(B131="","",IF($B131='[36]9.1. CCA Support Schedule'!$B$12,'[36]9.1. CCA Support Schedule'!$C$12,IF(B131='[36]9.1. CCA Support Schedule'!$B$13,'[36]9.1. CCA Support Schedule'!$C$13,IF(B131='[36]9.1. CCA Support Schedule'!$B$14,'[36]9.1. CCA Support Schedule'!$C$14,IF(B131='[36]9.1. CCA Support Schedule'!$B$15,'[36]9.1. CCA Support Schedule'!$C$15,IF(B131='[36]9.1. CCA Support Schedule'!$B$16,'[36]9.1. CCA Support Schedule'!$C$16,IF(B131='[36]9.1. CCA Support Schedule'!$B$17,'[36]9.1. CCA Support Schedule'!$C$17,IF(B131='[36]9.1. CCA Support Schedule'!$B$18,'[36]9.1. CCA Support Schedule'!$C$18,IF(B131='[36]9.1. CCA Support Schedule'!$B$19,'[36]9.1. CCA Support Schedule'!$C$19,IF(B131='[36]9.1. CCA Support Schedule'!$B$20,'[36]9.1. CCA Support Schedule'!$C$20,IF(B131='[36]9.1. CCA Support Schedule'!$B$21,'[36]9.1. CCA Support Schedule'!$C$21,IF(B131='[36]9.1. CCA Support Schedule'!$B$22,'[36]9.1. CCA Support Schedule'!$C$22,IF(B131='[36]9.1. CCA Support Schedule'!$B$23,'[36]9.1. CCA Support Schedule'!$C$23,IF(B131='[36]9.1. CCA Support Schedule'!$B$24,'[36]9.1. CCA Support Schedule'!$C$24,IF(B131='[36]9.1. CCA Support Schedule'!$B$25,'[36]9.1. CCA Support Schedule'!$C$25,IF(B131='[36]9.1. CCA Support Schedule'!$B$26,'[36]9.1. CCA Support Schedule'!$C$26,IF(B131='[36]9.1. CCA Support Schedule'!$B$27,'[36]9.1. CCA Support Schedule'!$C$27,IF(B131='[36]9.1. CCA Support Schedule'!$B$28,'[36]9.1. CCA Support Schedule'!$C$28,IF(B131='[36]9.1. CCA Support Schedule'!$B$29,'[36]9.1. CCA Support Schedule'!$C$29,"")))))))))))))))))))</f>
        <v>0.08</v>
      </c>
      <c r="D131" s="59">
        <f t="shared" si="30"/>
        <v>14118735.610368</v>
      </c>
      <c r="E131" s="54"/>
      <c r="F131" s="61">
        <v>5494781</v>
      </c>
      <c r="G131" s="61"/>
      <c r="H131" s="61">
        <v>0</v>
      </c>
      <c r="I131" s="62">
        <f t="shared" si="34"/>
        <v>0</v>
      </c>
      <c r="J131" s="62">
        <f t="shared" si="35"/>
        <v>0</v>
      </c>
      <c r="K131" s="62">
        <f t="shared" si="36"/>
        <v>0</v>
      </c>
      <c r="L131" s="62">
        <f t="shared" si="37"/>
        <v>2747390.5</v>
      </c>
      <c r="M131" s="62">
        <f t="shared" si="31"/>
        <v>16866126.110367998</v>
      </c>
      <c r="N131" s="63">
        <f xml:space="preserve"> (IF(M131&lt;0,M131,IF(B131='9.1. CCA Support Schedule'!$B$19,"Calculate Manually",IF(B131='9.1. CCA Support Schedule'!$B$18,"Calculate Manually",IFERROR(IF(C131="","",M131*C131),"")))))</f>
        <v>1349290.0888294398</v>
      </c>
      <c r="O131" s="61">
        <f t="shared" si="32"/>
        <v>1349290.0888294398</v>
      </c>
      <c r="P131" s="62">
        <f t="shared" si="38"/>
        <v>18264226.521538559</v>
      </c>
    </row>
    <row r="132" spans="1:16" x14ac:dyDescent="0.3">
      <c r="A132" s="59">
        <f t="shared" si="33"/>
        <v>0</v>
      </c>
      <c r="B132" s="59" t="str">
        <f t="shared" si="33"/>
        <v>Class 50</v>
      </c>
      <c r="C132" s="60">
        <f>IF(B132="","",IF($B132='[36]9.1. CCA Support Schedule'!$B$12,'[36]9.1. CCA Support Schedule'!$C$12,IF(B132='[36]9.1. CCA Support Schedule'!$B$13,'[36]9.1. CCA Support Schedule'!$C$13,IF(B132='[36]9.1. CCA Support Schedule'!$B$14,'[36]9.1. CCA Support Schedule'!$C$14,IF(B132='[36]9.1. CCA Support Schedule'!$B$15,'[36]9.1. CCA Support Schedule'!$C$15,IF(B132='[36]9.1. CCA Support Schedule'!$B$16,'[36]9.1. CCA Support Schedule'!$C$16,IF(B132='[36]9.1. CCA Support Schedule'!$B$17,'[36]9.1. CCA Support Schedule'!$C$17,IF(B132='[36]9.1. CCA Support Schedule'!$B$18,'[36]9.1. CCA Support Schedule'!$C$18,IF(B132='[36]9.1. CCA Support Schedule'!$B$19,'[36]9.1. CCA Support Schedule'!$C$19,IF(B132='[36]9.1. CCA Support Schedule'!$B$20,'[36]9.1. CCA Support Schedule'!$C$20,IF(B132='[36]9.1. CCA Support Schedule'!$B$21,'[36]9.1. CCA Support Schedule'!$C$21,IF(B132='[36]9.1. CCA Support Schedule'!$B$22,'[36]9.1. CCA Support Schedule'!$C$22,IF(B132='[36]9.1. CCA Support Schedule'!$B$23,'[36]9.1. CCA Support Schedule'!$C$23,IF(B132='[36]9.1. CCA Support Schedule'!$B$24,'[36]9.1. CCA Support Schedule'!$C$24,IF(B132='[36]9.1. CCA Support Schedule'!$B$25,'[36]9.1. CCA Support Schedule'!$C$25,IF(B132='[36]9.1. CCA Support Schedule'!$B$26,'[36]9.1. CCA Support Schedule'!$C$26,IF(B132='[36]9.1. CCA Support Schedule'!$B$27,'[36]9.1. CCA Support Schedule'!$C$27,IF(B132='[36]9.1. CCA Support Schedule'!$B$28,'[36]9.1. CCA Support Schedule'!$C$28,IF(B132='[36]9.1. CCA Support Schedule'!$B$29,'[36]9.1. CCA Support Schedule'!$C$29,"")))))))))))))))))))</f>
        <v>0.55000000000000004</v>
      </c>
      <c r="D132" s="59">
        <f t="shared" si="30"/>
        <v>149359.77118749998</v>
      </c>
      <c r="E132" s="54"/>
      <c r="F132" s="61">
        <v>92147</v>
      </c>
      <c r="G132" s="61"/>
      <c r="H132" s="61">
        <f>'[36]REF.3 - CCA Continuity Schedule'!$M$21</f>
        <v>0</v>
      </c>
      <c r="I132" s="62">
        <f t="shared" si="34"/>
        <v>0</v>
      </c>
      <c r="J132" s="62">
        <f t="shared" si="35"/>
        <v>0</v>
      </c>
      <c r="K132" s="62">
        <f t="shared" si="36"/>
        <v>0</v>
      </c>
      <c r="L132" s="62">
        <f t="shared" si="37"/>
        <v>46073.5</v>
      </c>
      <c r="M132" s="62">
        <f t="shared" si="31"/>
        <v>195433.27118749998</v>
      </c>
      <c r="N132" s="63">
        <f xml:space="preserve"> (IF(M132&lt;0,M132,IF(B132='9.1. CCA Support Schedule'!$B$19,"Calculate Manually",IF(B132='9.1. CCA Support Schedule'!$B$18,"Calculate Manually",IFERROR(IF(C132="","",M132*C132),"")))))</f>
        <v>107488.299153125</v>
      </c>
      <c r="O132" s="61">
        <f t="shared" si="32"/>
        <v>107488.299153125</v>
      </c>
      <c r="P132" s="62">
        <f t="shared" si="38"/>
        <v>134018.47203437498</v>
      </c>
    </row>
    <row r="133" spans="1:16" x14ac:dyDescent="0.3">
      <c r="A133" s="59">
        <f t="shared" si="33"/>
        <v>0</v>
      </c>
      <c r="B133" s="59" t="str">
        <f t="shared" si="33"/>
        <v>Class 95</v>
      </c>
      <c r="C133" s="60">
        <f>IF(B133="","",IF($B133='[36]9.1. CCA Support Schedule'!$B$12,'[36]9.1. CCA Support Schedule'!$C$12,IF(B133='[36]9.1. CCA Support Schedule'!$B$13,'[36]9.1. CCA Support Schedule'!$C$13,IF(B133='[36]9.1. CCA Support Schedule'!$B$14,'[36]9.1. CCA Support Schedule'!$C$14,IF(B133='[36]9.1. CCA Support Schedule'!$B$15,'[36]9.1. CCA Support Schedule'!$C$15,IF(B133='[36]9.1. CCA Support Schedule'!$B$16,'[36]9.1. CCA Support Schedule'!$C$16,IF(B133='[36]9.1. CCA Support Schedule'!$B$17,'[36]9.1. CCA Support Schedule'!$C$17,IF(B133='[36]9.1. CCA Support Schedule'!$B$18,'[36]9.1. CCA Support Schedule'!$C$18,IF(B133='[36]9.1. CCA Support Schedule'!$B$19,'[36]9.1. CCA Support Schedule'!$C$19,IF(B133='[36]9.1. CCA Support Schedule'!$B$20,'[36]9.1. CCA Support Schedule'!$C$20,IF(B133='[36]9.1. CCA Support Schedule'!$B$21,'[36]9.1. CCA Support Schedule'!$C$21,IF(B133='[36]9.1. CCA Support Schedule'!$B$22,'[36]9.1. CCA Support Schedule'!$C$22,IF(B133='[36]9.1. CCA Support Schedule'!$B$23,'[36]9.1. CCA Support Schedule'!$C$23,IF(B133='[36]9.1. CCA Support Schedule'!$B$24,'[36]9.1. CCA Support Schedule'!$C$24,IF(B133='[36]9.1. CCA Support Schedule'!$B$25,'[36]9.1. CCA Support Schedule'!$C$25,IF(B133='[36]9.1. CCA Support Schedule'!$B$26,'[36]9.1. CCA Support Schedule'!$C$26,IF(B133='[36]9.1. CCA Support Schedule'!$B$27,'[36]9.1. CCA Support Schedule'!$C$27,IF(B133='[36]9.1. CCA Support Schedule'!$B$28,'[36]9.1. CCA Support Schedule'!$C$28,IF(B133='[36]9.1. CCA Support Schedule'!$B$29,'[36]9.1. CCA Support Schedule'!$C$29,"")))))))))))))))))))</f>
        <v>0</v>
      </c>
      <c r="D133" s="59">
        <f t="shared" si="30"/>
        <v>5755702</v>
      </c>
      <c r="E133" s="54"/>
      <c r="F133" s="61">
        <v>2197783</v>
      </c>
      <c r="G133" s="61"/>
      <c r="H133" s="61"/>
      <c r="I133" s="62">
        <f t="shared" si="34"/>
        <v>0</v>
      </c>
      <c r="J133" s="62">
        <f t="shared" si="35"/>
        <v>0</v>
      </c>
      <c r="K133" s="62">
        <f t="shared" si="36"/>
        <v>0</v>
      </c>
      <c r="L133" s="62">
        <f t="shared" si="37"/>
        <v>1098891.5</v>
      </c>
      <c r="M133" s="62">
        <f t="shared" si="31"/>
        <v>6854593.5</v>
      </c>
      <c r="N133" s="63">
        <f xml:space="preserve"> (IF(M133&lt;0,M133,IF(B133='9.1. CCA Support Schedule'!$B$19,"Calculate Manually",IF(B133='9.1. CCA Support Schedule'!$B$18,"Calculate Manually",IFERROR(IF(C133="","",M133*C133),"")))))</f>
        <v>0</v>
      </c>
      <c r="O133" s="61">
        <f t="shared" si="32"/>
        <v>0</v>
      </c>
      <c r="P133" s="62">
        <f t="shared" si="38"/>
        <v>7953485</v>
      </c>
    </row>
    <row r="134" spans="1:16" x14ac:dyDescent="0.3">
      <c r="A134" s="59">
        <f t="shared" si="33"/>
        <v>0</v>
      </c>
      <c r="B134" s="59" t="str">
        <f t="shared" si="33"/>
        <v>Class 14.1</v>
      </c>
      <c r="C134" s="60">
        <f>IF(B134="","",IF($B134='[36]9.1. CCA Support Schedule'!$B$12,'[36]9.1. CCA Support Schedule'!$C$12,IF(B134='[36]9.1. CCA Support Schedule'!$B$13,'[36]9.1. CCA Support Schedule'!$C$13,IF(B134='[36]9.1. CCA Support Schedule'!$B$14,'[36]9.1. CCA Support Schedule'!$C$14,IF(B134='[36]9.1. CCA Support Schedule'!$B$15,'[36]9.1. CCA Support Schedule'!$C$15,IF(B134='[36]9.1. CCA Support Schedule'!$B$16,'[36]9.1. CCA Support Schedule'!$C$16,IF(B134='[36]9.1. CCA Support Schedule'!$B$17,'[36]9.1. CCA Support Schedule'!$C$17,IF(B134='[36]9.1. CCA Support Schedule'!$B$18,'[36]9.1. CCA Support Schedule'!$C$18,IF(B134='[36]9.1. CCA Support Schedule'!$B$19,'[36]9.1. CCA Support Schedule'!$C$19,IF(B134='[36]9.1. CCA Support Schedule'!$B$20,'[36]9.1. CCA Support Schedule'!$C$20,IF(B134='[36]9.1. CCA Support Schedule'!$B$21,'[36]9.1. CCA Support Schedule'!$C$21,IF(B134='[36]9.1. CCA Support Schedule'!$B$22,'[36]9.1. CCA Support Schedule'!$C$22,IF(B134='[36]9.1. CCA Support Schedule'!$B$23,'[36]9.1. CCA Support Schedule'!$C$23,IF(B134='[36]9.1. CCA Support Schedule'!$B$24,'[36]9.1. CCA Support Schedule'!$C$24,IF(B134='[36]9.1. CCA Support Schedule'!$B$25,'[36]9.1. CCA Support Schedule'!$C$25,IF(B134='[36]9.1. CCA Support Schedule'!$B$26,'[36]9.1. CCA Support Schedule'!$C$26,IF(B134='[36]9.1. CCA Support Schedule'!$B$27,'[36]9.1. CCA Support Schedule'!$C$27,IF(B134='[36]9.1. CCA Support Schedule'!$B$28,'[36]9.1. CCA Support Schedule'!$C$28,IF(B134='[36]9.1. CCA Support Schedule'!$B$29,'[36]9.1. CCA Support Schedule'!$C$29,"")))))))))))))))))))</f>
        <v>0.05</v>
      </c>
      <c r="D134" s="59">
        <f t="shared" si="30"/>
        <v>1933068.54</v>
      </c>
      <c r="E134" s="54"/>
      <c r="F134" s="61"/>
      <c r="G134" s="61"/>
      <c r="H134" s="61">
        <f>'[36]REF.3 - CCA Continuity Schedule'!$M$17</f>
        <v>0</v>
      </c>
      <c r="I134" s="62">
        <f t="shared" si="34"/>
        <v>0</v>
      </c>
      <c r="J134" s="62">
        <f t="shared" si="35"/>
        <v>0</v>
      </c>
      <c r="K134" s="62">
        <f t="shared" si="36"/>
        <v>0</v>
      </c>
      <c r="L134" s="62">
        <f t="shared" si="37"/>
        <v>0</v>
      </c>
      <c r="M134" s="62" t="str">
        <f t="shared" si="31"/>
        <v>Calculate Manually</v>
      </c>
      <c r="N134" s="63" t="str">
        <f xml:space="preserve"> (IF(M134&lt;0,M134,IF(B134='9.1. CCA Support Schedule'!$B$19,"Calculate Manually",IF(B134='9.1. CCA Support Schedule'!$B$18,"Calculate Manually",IFERROR(IF(C134="","",M134*C134),"")))))</f>
        <v>Calculate Manually</v>
      </c>
      <c r="O134" s="61">
        <f>D134*0.05</f>
        <v>96653.427000000011</v>
      </c>
      <c r="P134" s="62">
        <f t="shared" si="38"/>
        <v>1836415.1130000001</v>
      </c>
    </row>
    <row r="135" spans="1:16" x14ac:dyDescent="0.3">
      <c r="A135" s="59">
        <f t="shared" si="33"/>
        <v>0</v>
      </c>
      <c r="B135" s="59">
        <f t="shared" si="33"/>
        <v>0</v>
      </c>
      <c r="C135" s="60">
        <f>IF(B135="","",IF($B135='[36]9.1. CCA Support Schedule'!$B$12,'[36]9.1. CCA Support Schedule'!$C$12,IF(B135='[36]9.1. CCA Support Schedule'!$B$13,'[36]9.1. CCA Support Schedule'!$C$13,IF(B135='[36]9.1. CCA Support Schedule'!$B$14,'[36]9.1. CCA Support Schedule'!$C$14,IF(B135='[36]9.1. CCA Support Schedule'!$B$15,'[36]9.1. CCA Support Schedule'!$C$15,IF(B135='[36]9.1. CCA Support Schedule'!$B$16,'[36]9.1. CCA Support Schedule'!$C$16,IF(B135='[36]9.1. CCA Support Schedule'!$B$17,'[36]9.1. CCA Support Schedule'!$C$17,IF(B135='[36]9.1. CCA Support Schedule'!$B$18,'[36]9.1. CCA Support Schedule'!$C$18,IF(B135='[36]9.1. CCA Support Schedule'!$B$19,'[36]9.1. CCA Support Schedule'!$C$19,IF(B135='[36]9.1. CCA Support Schedule'!$B$20,'[36]9.1. CCA Support Schedule'!$C$20,IF(B135='[36]9.1. CCA Support Schedule'!$B$21,'[36]9.1. CCA Support Schedule'!$C$21,IF(B135='[36]9.1. CCA Support Schedule'!$B$22,'[36]9.1. CCA Support Schedule'!$C$22,IF(B135='[36]9.1. CCA Support Schedule'!$B$23,'[36]9.1. CCA Support Schedule'!$C$23,IF(B135='[36]9.1. CCA Support Schedule'!$B$24,'[36]9.1. CCA Support Schedule'!$C$24,IF(B135='[36]9.1. CCA Support Schedule'!$B$25,'[36]9.1. CCA Support Schedule'!$C$25,IF(B135='[36]9.1. CCA Support Schedule'!$B$26,'[36]9.1. CCA Support Schedule'!$C$26,IF(B135='[36]9.1. CCA Support Schedule'!$B$27,'[36]9.1. CCA Support Schedule'!$C$27,IF(B135='[36]9.1. CCA Support Schedule'!$B$28,'[36]9.1. CCA Support Schedule'!$C$28,IF(B135='[36]9.1. CCA Support Schedule'!$B$29,'[36]9.1. CCA Support Schedule'!$C$29,"")))))))))))))))))))</f>
        <v>0</v>
      </c>
      <c r="D135" s="59">
        <f t="shared" si="30"/>
        <v>0</v>
      </c>
      <c r="E135" s="54"/>
      <c r="F135" s="61"/>
      <c r="G135" s="61"/>
      <c r="H135" s="61"/>
      <c r="I135" s="62">
        <f t="shared" si="34"/>
        <v>0</v>
      </c>
      <c r="J135" s="62">
        <f t="shared" si="35"/>
        <v>0</v>
      </c>
      <c r="K135" s="62">
        <f t="shared" si="36"/>
        <v>0</v>
      </c>
      <c r="L135" s="62">
        <f t="shared" si="37"/>
        <v>0</v>
      </c>
      <c r="M135" s="62">
        <f t="shared" si="31"/>
        <v>0</v>
      </c>
      <c r="N135" s="63">
        <f xml:space="preserve"> (IF(M135&lt;0,M135,IF(B135='9.1. CCA Support Schedule'!$B$19,"Calculate Manually",IF(B135='9.1. CCA Support Schedule'!$B$18,"Calculate Manually",IFERROR(IF(C135="","",M135*C135),"")))))</f>
        <v>0</v>
      </c>
      <c r="O135" s="61"/>
      <c r="P135" s="62">
        <f t="shared" si="38"/>
        <v>0</v>
      </c>
    </row>
    <row r="136" spans="1:16" x14ac:dyDescent="0.3">
      <c r="A136" s="59">
        <f t="shared" si="33"/>
        <v>0</v>
      </c>
      <c r="B136" s="59">
        <f t="shared" si="33"/>
        <v>0</v>
      </c>
      <c r="C136" s="60">
        <f>IF(B136="","",IF($B136='[36]9.1. CCA Support Schedule'!$B$12,'[36]9.1. CCA Support Schedule'!$C$12,IF(B136='[36]9.1. CCA Support Schedule'!$B$13,'[36]9.1. CCA Support Schedule'!$C$13,IF(B136='[36]9.1. CCA Support Schedule'!$B$14,'[36]9.1. CCA Support Schedule'!$C$14,IF(B136='[36]9.1. CCA Support Schedule'!$B$15,'[36]9.1. CCA Support Schedule'!$C$15,IF(B136='[36]9.1. CCA Support Schedule'!$B$16,'[36]9.1. CCA Support Schedule'!$C$16,IF(B136='[36]9.1. CCA Support Schedule'!$B$17,'[36]9.1. CCA Support Schedule'!$C$17,IF(B136='[36]9.1. CCA Support Schedule'!$B$18,'[36]9.1. CCA Support Schedule'!$C$18,IF(B136='[36]9.1. CCA Support Schedule'!$B$19,'[36]9.1. CCA Support Schedule'!$C$19,IF(B136='[36]9.1. CCA Support Schedule'!$B$20,'[36]9.1. CCA Support Schedule'!$C$20,IF(B136='[36]9.1. CCA Support Schedule'!$B$21,'[36]9.1. CCA Support Schedule'!$C$21,IF(B136='[36]9.1. CCA Support Schedule'!$B$22,'[36]9.1. CCA Support Schedule'!$C$22,IF(B136='[36]9.1. CCA Support Schedule'!$B$23,'[36]9.1. CCA Support Schedule'!$C$23,IF(B136='[36]9.1. CCA Support Schedule'!$B$24,'[36]9.1. CCA Support Schedule'!$C$24,IF(B136='[36]9.1. CCA Support Schedule'!$B$25,'[36]9.1. CCA Support Schedule'!$C$25,IF(B136='[36]9.1. CCA Support Schedule'!$B$26,'[36]9.1. CCA Support Schedule'!$C$26,IF(B136='[36]9.1. CCA Support Schedule'!$B$27,'[36]9.1. CCA Support Schedule'!$C$27,IF(B136='[36]9.1. CCA Support Schedule'!$B$28,'[36]9.1. CCA Support Schedule'!$C$28,IF(B136='[36]9.1. CCA Support Schedule'!$B$29,'[36]9.1. CCA Support Schedule'!$C$29,"")))))))))))))))))))</f>
        <v>0</v>
      </c>
      <c r="D136" s="59">
        <f t="shared" si="30"/>
        <v>0</v>
      </c>
      <c r="E136" s="54"/>
      <c r="F136" s="61"/>
      <c r="G136" s="61"/>
      <c r="H136" s="61"/>
      <c r="I136" s="62">
        <f t="shared" si="34"/>
        <v>0</v>
      </c>
      <c r="J136" s="62">
        <f t="shared" si="35"/>
        <v>0</v>
      </c>
      <c r="K136" s="62">
        <f t="shared" si="36"/>
        <v>0</v>
      </c>
      <c r="L136" s="62">
        <f t="shared" si="37"/>
        <v>0</v>
      </c>
      <c r="M136" s="62">
        <f t="shared" si="31"/>
        <v>0</v>
      </c>
      <c r="N136" s="63">
        <f xml:space="preserve"> (IF(M136&lt;0,M136,IF(B136='9.1. CCA Support Schedule'!$B$19,"Calculate Manually",IF(B136='9.1. CCA Support Schedule'!$B$18,"Calculate Manually",IFERROR(IF(C136="","",M136*C136),"")))))</f>
        <v>0</v>
      </c>
      <c r="O136" s="61"/>
      <c r="P136" s="62">
        <f t="shared" si="38"/>
        <v>0</v>
      </c>
    </row>
    <row r="137" spans="1:16" x14ac:dyDescent="0.3">
      <c r="A137" s="59">
        <f t="shared" si="33"/>
        <v>0</v>
      </c>
      <c r="B137" s="59">
        <f t="shared" si="33"/>
        <v>0</v>
      </c>
      <c r="C137" s="60">
        <f>IF(B137="","",IF($B137='[36]9.1. CCA Support Schedule'!$B$12,'[36]9.1. CCA Support Schedule'!$C$12,IF(B137='[36]9.1. CCA Support Schedule'!$B$13,'[36]9.1. CCA Support Schedule'!$C$13,IF(B137='[36]9.1. CCA Support Schedule'!$B$14,'[36]9.1. CCA Support Schedule'!$C$14,IF(B137='[36]9.1. CCA Support Schedule'!$B$15,'[36]9.1. CCA Support Schedule'!$C$15,IF(B137='[36]9.1. CCA Support Schedule'!$B$16,'[36]9.1. CCA Support Schedule'!$C$16,IF(B137='[36]9.1. CCA Support Schedule'!$B$17,'[36]9.1. CCA Support Schedule'!$C$17,IF(B137='[36]9.1. CCA Support Schedule'!$B$18,'[36]9.1. CCA Support Schedule'!$C$18,IF(B137='[36]9.1. CCA Support Schedule'!$B$19,'[36]9.1. CCA Support Schedule'!$C$19,IF(B137='[36]9.1. CCA Support Schedule'!$B$20,'[36]9.1. CCA Support Schedule'!$C$20,IF(B137='[36]9.1. CCA Support Schedule'!$B$21,'[36]9.1. CCA Support Schedule'!$C$21,IF(B137='[36]9.1. CCA Support Schedule'!$B$22,'[36]9.1. CCA Support Schedule'!$C$22,IF(B137='[36]9.1. CCA Support Schedule'!$B$23,'[36]9.1. CCA Support Schedule'!$C$23,IF(B137='[36]9.1. CCA Support Schedule'!$B$24,'[36]9.1. CCA Support Schedule'!$C$24,IF(B137='[36]9.1. CCA Support Schedule'!$B$25,'[36]9.1. CCA Support Schedule'!$C$25,IF(B137='[36]9.1. CCA Support Schedule'!$B$26,'[36]9.1. CCA Support Schedule'!$C$26,IF(B137='[36]9.1. CCA Support Schedule'!$B$27,'[36]9.1. CCA Support Schedule'!$C$27,IF(B137='[36]9.1. CCA Support Schedule'!$B$28,'[36]9.1. CCA Support Schedule'!$C$28,IF(B137='[36]9.1. CCA Support Schedule'!$B$29,'[36]9.1. CCA Support Schedule'!$C$29,"")))))))))))))))))))</f>
        <v>0</v>
      </c>
      <c r="D137" s="59">
        <f t="shared" si="30"/>
        <v>0</v>
      </c>
      <c r="E137" s="54"/>
      <c r="F137" s="61"/>
      <c r="G137" s="61"/>
      <c r="H137" s="61"/>
      <c r="I137" s="62">
        <f t="shared" si="34"/>
        <v>0</v>
      </c>
      <c r="J137" s="62">
        <f t="shared" si="35"/>
        <v>0</v>
      </c>
      <c r="K137" s="62">
        <f t="shared" si="36"/>
        <v>0</v>
      </c>
      <c r="L137" s="62">
        <f t="shared" si="37"/>
        <v>0</v>
      </c>
      <c r="M137" s="62">
        <f t="shared" si="31"/>
        <v>0</v>
      </c>
      <c r="N137" s="63">
        <f xml:space="preserve"> (IF(M137&lt;0,M137,IF(B137='9.1. CCA Support Schedule'!$B$19,"Calculate Manually",IF(B137='9.1. CCA Support Schedule'!$B$18,"Calculate Manually",IFERROR(IF(C137="","",M137*C137),"")))))</f>
        <v>0</v>
      </c>
      <c r="O137" s="61"/>
      <c r="P137" s="62">
        <f t="shared" si="38"/>
        <v>0</v>
      </c>
    </row>
    <row r="138" spans="1:16" x14ac:dyDescent="0.3">
      <c r="A138" s="59">
        <f t="shared" si="33"/>
        <v>0</v>
      </c>
      <c r="B138" s="59">
        <f t="shared" si="33"/>
        <v>0</v>
      </c>
      <c r="C138" s="60">
        <f>IF(B138="","",IF($B138='[36]9.1. CCA Support Schedule'!$B$12,'[36]9.1. CCA Support Schedule'!$C$12,IF(B138='[36]9.1. CCA Support Schedule'!$B$13,'[36]9.1. CCA Support Schedule'!$C$13,IF(B138='[36]9.1. CCA Support Schedule'!$B$14,'[36]9.1. CCA Support Schedule'!$C$14,IF(B138='[36]9.1. CCA Support Schedule'!$B$15,'[36]9.1. CCA Support Schedule'!$C$15,IF(B138='[36]9.1. CCA Support Schedule'!$B$16,'[36]9.1. CCA Support Schedule'!$C$16,IF(B138='[36]9.1. CCA Support Schedule'!$B$17,'[36]9.1. CCA Support Schedule'!$C$17,IF(B138='[36]9.1. CCA Support Schedule'!$B$18,'[36]9.1. CCA Support Schedule'!$C$18,IF(B138='[36]9.1. CCA Support Schedule'!$B$19,'[36]9.1. CCA Support Schedule'!$C$19,IF(B138='[36]9.1. CCA Support Schedule'!$B$20,'[36]9.1. CCA Support Schedule'!$C$20,IF(B138='[36]9.1. CCA Support Schedule'!$B$21,'[36]9.1. CCA Support Schedule'!$C$21,IF(B138='[36]9.1. CCA Support Schedule'!$B$22,'[36]9.1. CCA Support Schedule'!$C$22,IF(B138='[36]9.1. CCA Support Schedule'!$B$23,'[36]9.1. CCA Support Schedule'!$C$23,IF(B138='[36]9.1. CCA Support Schedule'!$B$24,'[36]9.1. CCA Support Schedule'!$C$24,IF(B138='[36]9.1. CCA Support Schedule'!$B$25,'[36]9.1. CCA Support Schedule'!$C$25,IF(B138='[36]9.1. CCA Support Schedule'!$B$26,'[36]9.1. CCA Support Schedule'!$C$26,IF(B138='[36]9.1. CCA Support Schedule'!$B$27,'[36]9.1. CCA Support Schedule'!$C$27,IF(B138='[36]9.1. CCA Support Schedule'!$B$28,'[36]9.1. CCA Support Schedule'!$C$28,IF(B138='[36]9.1. CCA Support Schedule'!$B$29,'[36]9.1. CCA Support Schedule'!$C$29,"")))))))))))))))))))</f>
        <v>0</v>
      </c>
      <c r="D138" s="59">
        <f t="shared" si="30"/>
        <v>0</v>
      </c>
      <c r="E138" s="54"/>
      <c r="F138" s="61"/>
      <c r="G138" s="61"/>
      <c r="H138" s="61"/>
      <c r="I138" s="62">
        <f t="shared" si="34"/>
        <v>0</v>
      </c>
      <c r="J138" s="62">
        <f t="shared" si="35"/>
        <v>0</v>
      </c>
      <c r="K138" s="62">
        <f t="shared" si="36"/>
        <v>0</v>
      </c>
      <c r="L138" s="62">
        <f t="shared" si="37"/>
        <v>0</v>
      </c>
      <c r="M138" s="62">
        <f t="shared" si="31"/>
        <v>0</v>
      </c>
      <c r="N138" s="63">
        <f xml:space="preserve"> (IF(M138&lt;0,M138,IF(B138='9.1. CCA Support Schedule'!$B$19,"Calculate Manually",IF(B138='9.1. CCA Support Schedule'!$B$18,"Calculate Manually",IFERROR(IF(C138="","",M138*C138),"")))))</f>
        <v>0</v>
      </c>
      <c r="O138" s="61"/>
      <c r="P138" s="62">
        <f t="shared" si="38"/>
        <v>0</v>
      </c>
    </row>
    <row r="139" spans="1:16" x14ac:dyDescent="0.3">
      <c r="A139" s="59">
        <f t="shared" si="33"/>
        <v>0</v>
      </c>
      <c r="B139" s="59">
        <f t="shared" si="33"/>
        <v>0</v>
      </c>
      <c r="C139" s="60">
        <f>IF(B139="","",IF($B139='[36]9.1. CCA Support Schedule'!$B$12,'[36]9.1. CCA Support Schedule'!$C$12,IF(B139='[36]9.1. CCA Support Schedule'!$B$13,'[36]9.1. CCA Support Schedule'!$C$13,IF(B139='[36]9.1. CCA Support Schedule'!$B$14,'[36]9.1. CCA Support Schedule'!$C$14,IF(B139='[36]9.1. CCA Support Schedule'!$B$15,'[36]9.1. CCA Support Schedule'!$C$15,IF(B139='[36]9.1. CCA Support Schedule'!$B$16,'[36]9.1. CCA Support Schedule'!$C$16,IF(B139='[36]9.1. CCA Support Schedule'!$B$17,'[36]9.1. CCA Support Schedule'!$C$17,IF(B139='[36]9.1. CCA Support Schedule'!$B$18,'[36]9.1. CCA Support Schedule'!$C$18,IF(B139='[36]9.1. CCA Support Schedule'!$B$19,'[36]9.1. CCA Support Schedule'!$C$19,IF(B139='[36]9.1. CCA Support Schedule'!$B$20,'[36]9.1. CCA Support Schedule'!$C$20,IF(B139='[36]9.1. CCA Support Schedule'!$B$21,'[36]9.1. CCA Support Schedule'!$C$21,IF(B139='[36]9.1. CCA Support Schedule'!$B$22,'[36]9.1. CCA Support Schedule'!$C$22,IF(B139='[36]9.1. CCA Support Schedule'!$B$23,'[36]9.1. CCA Support Schedule'!$C$23,IF(B139='[36]9.1. CCA Support Schedule'!$B$24,'[36]9.1. CCA Support Schedule'!$C$24,IF(B139='[36]9.1. CCA Support Schedule'!$B$25,'[36]9.1. CCA Support Schedule'!$C$25,IF(B139='[36]9.1. CCA Support Schedule'!$B$26,'[36]9.1. CCA Support Schedule'!$C$26,IF(B139='[36]9.1. CCA Support Schedule'!$B$27,'[36]9.1. CCA Support Schedule'!$C$27,IF(B139='[36]9.1. CCA Support Schedule'!$B$28,'[36]9.1. CCA Support Schedule'!$C$28,IF(B139='[36]9.1. CCA Support Schedule'!$B$29,'[36]9.1. CCA Support Schedule'!$C$29,"")))))))))))))))))))</f>
        <v>0</v>
      </c>
      <c r="D139" s="59">
        <f t="shared" si="30"/>
        <v>0</v>
      </c>
      <c r="E139" s="54"/>
      <c r="F139" s="61"/>
      <c r="G139" s="61"/>
      <c r="H139" s="61"/>
      <c r="I139" s="62">
        <f t="shared" si="34"/>
        <v>0</v>
      </c>
      <c r="J139" s="62">
        <f t="shared" si="35"/>
        <v>0</v>
      </c>
      <c r="K139" s="62">
        <f t="shared" si="36"/>
        <v>0</v>
      </c>
      <c r="L139" s="62">
        <f t="shared" si="37"/>
        <v>0</v>
      </c>
      <c r="M139" s="62">
        <f t="shared" si="31"/>
        <v>0</v>
      </c>
      <c r="N139" s="63">
        <f xml:space="preserve"> (IF(M139&lt;0,M139,IF(B139='9.1. CCA Support Schedule'!$B$19,"Calculate Manually",IF(B139='9.1. CCA Support Schedule'!$B$18,"Calculate Manually",IFERROR(IF(C139="","",M139*C139),"")))))</f>
        <v>0</v>
      </c>
      <c r="O139" s="61"/>
      <c r="P139" s="62">
        <f t="shared" si="38"/>
        <v>0</v>
      </c>
    </row>
    <row r="140" spans="1:16" x14ac:dyDescent="0.3">
      <c r="A140" s="59">
        <f t="shared" si="33"/>
        <v>0</v>
      </c>
      <c r="B140" s="59">
        <f t="shared" si="33"/>
        <v>0</v>
      </c>
      <c r="C140" s="60">
        <f>IF(B140="","",IF($B140='[36]9.1. CCA Support Schedule'!$B$12,'[36]9.1. CCA Support Schedule'!$C$12,IF(B140='[36]9.1. CCA Support Schedule'!$B$13,'[36]9.1. CCA Support Schedule'!$C$13,IF(B140='[36]9.1. CCA Support Schedule'!$B$14,'[36]9.1. CCA Support Schedule'!$C$14,IF(B140='[36]9.1. CCA Support Schedule'!$B$15,'[36]9.1. CCA Support Schedule'!$C$15,IF(B140='[36]9.1. CCA Support Schedule'!$B$16,'[36]9.1. CCA Support Schedule'!$C$16,IF(B140='[36]9.1. CCA Support Schedule'!$B$17,'[36]9.1. CCA Support Schedule'!$C$17,IF(B140='[36]9.1. CCA Support Schedule'!$B$18,'[36]9.1. CCA Support Schedule'!$C$18,IF(B140='[36]9.1. CCA Support Schedule'!$B$19,'[36]9.1. CCA Support Schedule'!$C$19,IF(B140='[36]9.1. CCA Support Schedule'!$B$20,'[36]9.1. CCA Support Schedule'!$C$20,IF(B140='[36]9.1. CCA Support Schedule'!$B$21,'[36]9.1. CCA Support Schedule'!$C$21,IF(B140='[36]9.1. CCA Support Schedule'!$B$22,'[36]9.1. CCA Support Schedule'!$C$22,IF(B140='[36]9.1. CCA Support Schedule'!$B$23,'[36]9.1. CCA Support Schedule'!$C$23,IF(B140='[36]9.1. CCA Support Schedule'!$B$24,'[36]9.1. CCA Support Schedule'!$C$24,IF(B140='[36]9.1. CCA Support Schedule'!$B$25,'[36]9.1. CCA Support Schedule'!$C$25,IF(B140='[36]9.1. CCA Support Schedule'!$B$26,'[36]9.1. CCA Support Schedule'!$C$26,IF(B140='[36]9.1. CCA Support Schedule'!$B$27,'[36]9.1. CCA Support Schedule'!$C$27,IF(B140='[36]9.1. CCA Support Schedule'!$B$28,'[36]9.1. CCA Support Schedule'!$C$28,IF(B140='[36]9.1. CCA Support Schedule'!$B$29,'[36]9.1. CCA Support Schedule'!$C$29,"")))))))))))))))))))</f>
        <v>0</v>
      </c>
      <c r="D140" s="59">
        <f t="shared" si="30"/>
        <v>0</v>
      </c>
      <c r="E140" s="54"/>
      <c r="F140" s="61"/>
      <c r="G140" s="61"/>
      <c r="H140" s="61"/>
      <c r="I140" s="62">
        <f t="shared" si="34"/>
        <v>0</v>
      </c>
      <c r="J140" s="62">
        <f t="shared" si="35"/>
        <v>0</v>
      </c>
      <c r="K140" s="62">
        <f t="shared" si="36"/>
        <v>0</v>
      </c>
      <c r="L140" s="62">
        <f t="shared" si="37"/>
        <v>0</v>
      </c>
      <c r="M140" s="62">
        <f t="shared" si="31"/>
        <v>0</v>
      </c>
      <c r="N140" s="63">
        <f xml:space="preserve"> (IF(M140&lt;0,M140,IF(B140='9.1. CCA Support Schedule'!$B$19,"Calculate Manually",IF(B140='9.1. CCA Support Schedule'!$B$18,"Calculate Manually",IFERROR(IF(C140="","",M140*C140),"")))))</f>
        <v>0</v>
      </c>
      <c r="O140" s="61"/>
      <c r="P140" s="62">
        <f t="shared" si="38"/>
        <v>0</v>
      </c>
    </row>
    <row r="141" spans="1:16" x14ac:dyDescent="0.3">
      <c r="A141" s="59">
        <f t="shared" si="33"/>
        <v>0</v>
      </c>
      <c r="B141" s="59">
        <f t="shared" si="33"/>
        <v>0</v>
      </c>
      <c r="C141" s="60">
        <f>IF(B141="","",IF($B141='[36]9.1. CCA Support Schedule'!$B$12,'[36]9.1. CCA Support Schedule'!$C$12,IF(B141='[36]9.1. CCA Support Schedule'!$B$13,'[36]9.1. CCA Support Schedule'!$C$13,IF(B141='[36]9.1. CCA Support Schedule'!$B$14,'[36]9.1. CCA Support Schedule'!$C$14,IF(B141='[36]9.1. CCA Support Schedule'!$B$15,'[36]9.1. CCA Support Schedule'!$C$15,IF(B141='[36]9.1. CCA Support Schedule'!$B$16,'[36]9.1. CCA Support Schedule'!$C$16,IF(B141='[36]9.1. CCA Support Schedule'!$B$17,'[36]9.1. CCA Support Schedule'!$C$17,IF(B141='[36]9.1. CCA Support Schedule'!$B$18,'[36]9.1. CCA Support Schedule'!$C$18,IF(B141='[36]9.1. CCA Support Schedule'!$B$19,'[36]9.1. CCA Support Schedule'!$C$19,IF(B141='[36]9.1. CCA Support Schedule'!$B$20,'[36]9.1. CCA Support Schedule'!$C$20,IF(B141='[36]9.1. CCA Support Schedule'!$B$21,'[36]9.1. CCA Support Schedule'!$C$21,IF(B141='[36]9.1. CCA Support Schedule'!$B$22,'[36]9.1. CCA Support Schedule'!$C$22,IF(B141='[36]9.1. CCA Support Schedule'!$B$23,'[36]9.1. CCA Support Schedule'!$C$23,IF(B141='[36]9.1. CCA Support Schedule'!$B$24,'[36]9.1. CCA Support Schedule'!$C$24,IF(B141='[36]9.1. CCA Support Schedule'!$B$25,'[36]9.1. CCA Support Schedule'!$C$25,IF(B141='[36]9.1. CCA Support Schedule'!$B$26,'[36]9.1. CCA Support Schedule'!$C$26,IF(B141='[36]9.1. CCA Support Schedule'!$B$27,'[36]9.1. CCA Support Schedule'!$C$27,IF(B141='[36]9.1. CCA Support Schedule'!$B$28,'[36]9.1. CCA Support Schedule'!$C$28,IF(B141='[36]9.1. CCA Support Schedule'!$B$29,'[36]9.1. CCA Support Schedule'!$C$29,"")))))))))))))))))))</f>
        <v>0</v>
      </c>
      <c r="D141" s="59">
        <f t="shared" si="30"/>
        <v>0</v>
      </c>
      <c r="E141" s="54"/>
      <c r="F141" s="61"/>
      <c r="G141" s="61"/>
      <c r="H141" s="61"/>
      <c r="I141" s="62">
        <f t="shared" si="34"/>
        <v>0</v>
      </c>
      <c r="J141" s="62">
        <f t="shared" si="35"/>
        <v>0</v>
      </c>
      <c r="K141" s="62">
        <f t="shared" si="36"/>
        <v>0</v>
      </c>
      <c r="L141" s="62">
        <f t="shared" si="37"/>
        <v>0</v>
      </c>
      <c r="M141" s="62">
        <f t="shared" si="31"/>
        <v>0</v>
      </c>
      <c r="N141" s="63">
        <f xml:space="preserve"> (IF(M141&lt;0,M141,IF(B141='9.1. CCA Support Schedule'!$B$19,"Calculate Manually",IF(B141='9.1. CCA Support Schedule'!$B$18,"Calculate Manually",IFERROR(IF(C141="","",M141*C141),"")))))</f>
        <v>0</v>
      </c>
      <c r="O141" s="61"/>
      <c r="P141" s="62">
        <f t="shared" si="38"/>
        <v>0</v>
      </c>
    </row>
    <row r="142" spans="1:16" x14ac:dyDescent="0.3">
      <c r="A142" s="59">
        <f t="shared" ref="A142:B144" si="39">A111</f>
        <v>0</v>
      </c>
      <c r="B142" s="59">
        <f t="shared" si="39"/>
        <v>0</v>
      </c>
      <c r="C142" s="60">
        <f>IF(B142="","",IF($B142='[36]9.1. CCA Support Schedule'!$B$12,'[36]9.1. CCA Support Schedule'!$C$12,IF(B142='[36]9.1. CCA Support Schedule'!$B$13,'[36]9.1. CCA Support Schedule'!$C$13,IF(B142='[36]9.1. CCA Support Schedule'!$B$14,'[36]9.1. CCA Support Schedule'!$C$14,IF(B142='[36]9.1. CCA Support Schedule'!$B$15,'[36]9.1. CCA Support Schedule'!$C$15,IF(B142='[36]9.1. CCA Support Schedule'!$B$16,'[36]9.1. CCA Support Schedule'!$C$16,IF(B142='[36]9.1. CCA Support Schedule'!$B$17,'[36]9.1. CCA Support Schedule'!$C$17,IF(B142='[36]9.1. CCA Support Schedule'!$B$18,'[36]9.1. CCA Support Schedule'!$C$18,IF(B142='[36]9.1. CCA Support Schedule'!$B$19,'[36]9.1. CCA Support Schedule'!$C$19,IF(B142='[36]9.1. CCA Support Schedule'!$B$20,'[36]9.1. CCA Support Schedule'!$C$20,IF(B142='[36]9.1. CCA Support Schedule'!$B$21,'[36]9.1. CCA Support Schedule'!$C$21,IF(B142='[36]9.1. CCA Support Schedule'!$B$22,'[36]9.1. CCA Support Schedule'!$C$22,IF(B142='[36]9.1. CCA Support Schedule'!$B$23,'[36]9.1. CCA Support Schedule'!$C$23,IF(B142='[36]9.1. CCA Support Schedule'!$B$24,'[36]9.1. CCA Support Schedule'!$C$24,IF(B142='[36]9.1. CCA Support Schedule'!$B$25,'[36]9.1. CCA Support Schedule'!$C$25,IF(B142='[36]9.1. CCA Support Schedule'!$B$26,'[36]9.1. CCA Support Schedule'!$C$26,IF(B142='[36]9.1. CCA Support Schedule'!$B$27,'[36]9.1. CCA Support Schedule'!$C$27,IF(B142='[36]9.1. CCA Support Schedule'!$B$28,'[36]9.1. CCA Support Schedule'!$C$28,IF(B142='[36]9.1. CCA Support Schedule'!$B$29,'[36]9.1. CCA Support Schedule'!$C$29,"")))))))))))))))))))</f>
        <v>0</v>
      </c>
      <c r="D142" s="59">
        <f t="shared" si="30"/>
        <v>0</v>
      </c>
      <c r="E142" s="54"/>
      <c r="F142" s="61"/>
      <c r="G142" s="61"/>
      <c r="H142" s="61"/>
      <c r="I142" s="62">
        <f t="shared" si="34"/>
        <v>0</v>
      </c>
      <c r="J142" s="62">
        <f t="shared" si="35"/>
        <v>0</v>
      </c>
      <c r="K142" s="62">
        <f t="shared" si="36"/>
        <v>0</v>
      </c>
      <c r="L142" s="62">
        <f t="shared" si="37"/>
        <v>0</v>
      </c>
      <c r="M142" s="62">
        <f t="shared" si="31"/>
        <v>0</v>
      </c>
      <c r="N142" s="63">
        <f xml:space="preserve"> (IF(M142&lt;0,M142,IF(B142='9.1. CCA Support Schedule'!$B$19,"Calculate Manually",IF(B142='9.1. CCA Support Schedule'!$B$18,"Calculate Manually",IFERROR(IF(C142="","",M142*C142),"")))))</f>
        <v>0</v>
      </c>
      <c r="O142" s="61"/>
      <c r="P142" s="62">
        <f t="shared" si="38"/>
        <v>0</v>
      </c>
    </row>
    <row r="143" spans="1:16" x14ac:dyDescent="0.3">
      <c r="A143" s="59">
        <f t="shared" si="39"/>
        <v>0</v>
      </c>
      <c r="B143" s="59">
        <f t="shared" si="39"/>
        <v>0</v>
      </c>
      <c r="C143" s="60">
        <f>IF(B143="","",IF($B143='[36]9.1. CCA Support Schedule'!$B$12,'[36]9.1. CCA Support Schedule'!$C$12,IF(B143='[36]9.1. CCA Support Schedule'!$B$13,'[36]9.1. CCA Support Schedule'!$C$13,IF(B143='[36]9.1. CCA Support Schedule'!$B$14,'[36]9.1. CCA Support Schedule'!$C$14,IF(B143='[36]9.1. CCA Support Schedule'!$B$15,'[36]9.1. CCA Support Schedule'!$C$15,IF(B143='[36]9.1. CCA Support Schedule'!$B$16,'[36]9.1. CCA Support Schedule'!$C$16,IF(B143='[36]9.1. CCA Support Schedule'!$B$17,'[36]9.1. CCA Support Schedule'!$C$17,IF(B143='[36]9.1. CCA Support Schedule'!$B$18,'[36]9.1. CCA Support Schedule'!$C$18,IF(B143='[36]9.1. CCA Support Schedule'!$B$19,'[36]9.1. CCA Support Schedule'!$C$19,IF(B143='[36]9.1. CCA Support Schedule'!$B$20,'[36]9.1. CCA Support Schedule'!$C$20,IF(B143='[36]9.1. CCA Support Schedule'!$B$21,'[36]9.1. CCA Support Schedule'!$C$21,IF(B143='[36]9.1. CCA Support Schedule'!$B$22,'[36]9.1. CCA Support Schedule'!$C$22,IF(B143='[36]9.1. CCA Support Schedule'!$B$23,'[36]9.1. CCA Support Schedule'!$C$23,IF(B143='[36]9.1. CCA Support Schedule'!$B$24,'[36]9.1. CCA Support Schedule'!$C$24,IF(B143='[36]9.1. CCA Support Schedule'!$B$25,'[36]9.1. CCA Support Schedule'!$C$25,IF(B143='[36]9.1. CCA Support Schedule'!$B$26,'[36]9.1. CCA Support Schedule'!$C$26,IF(B143='[36]9.1. CCA Support Schedule'!$B$27,'[36]9.1. CCA Support Schedule'!$C$27,IF(B143='[36]9.1. CCA Support Schedule'!$B$28,'[36]9.1. CCA Support Schedule'!$C$28,IF(B143='[36]9.1. CCA Support Schedule'!$B$29,'[36]9.1. CCA Support Schedule'!$C$29,"")))))))))))))))))))</f>
        <v>0</v>
      </c>
      <c r="D143" s="59">
        <f t="shared" si="30"/>
        <v>0</v>
      </c>
      <c r="E143" s="54"/>
      <c r="F143" s="61"/>
      <c r="G143" s="61"/>
      <c r="H143" s="61"/>
      <c r="I143" s="62">
        <f t="shared" si="34"/>
        <v>0</v>
      </c>
      <c r="J143" s="62">
        <f t="shared" si="35"/>
        <v>0</v>
      </c>
      <c r="K143" s="62">
        <f t="shared" si="36"/>
        <v>0</v>
      </c>
      <c r="L143" s="62">
        <f t="shared" si="37"/>
        <v>0</v>
      </c>
      <c r="M143" s="62">
        <f t="shared" si="31"/>
        <v>0</v>
      </c>
      <c r="N143" s="63">
        <f xml:space="preserve"> (IF(M143&lt;0,M143,IF(B143='9.1. CCA Support Schedule'!$B$19,"Calculate Manually",IF(B143='9.1. CCA Support Schedule'!$B$18,"Calculate Manually",IFERROR(IF(C143="","",M143*C143),"")))))</f>
        <v>0</v>
      </c>
      <c r="O143" s="61"/>
      <c r="P143" s="62">
        <f t="shared" si="38"/>
        <v>0</v>
      </c>
    </row>
    <row r="144" spans="1:16" x14ac:dyDescent="0.3">
      <c r="A144" s="59">
        <f t="shared" si="39"/>
        <v>0</v>
      </c>
      <c r="B144" s="59">
        <f t="shared" si="39"/>
        <v>0</v>
      </c>
      <c r="C144" s="60">
        <f>IF(B144="","",IF($B144='[36]9.1. CCA Support Schedule'!$B$12,'[36]9.1. CCA Support Schedule'!$C$12,IF(B144='[36]9.1. CCA Support Schedule'!$B$13,'[36]9.1. CCA Support Schedule'!$C$13,IF(B144='[36]9.1. CCA Support Schedule'!$B$14,'[36]9.1. CCA Support Schedule'!$C$14,IF(B144='[36]9.1. CCA Support Schedule'!$B$15,'[36]9.1. CCA Support Schedule'!$C$15,IF(B144='[36]9.1. CCA Support Schedule'!$B$16,'[36]9.1. CCA Support Schedule'!$C$16,IF(B144='[36]9.1. CCA Support Schedule'!$B$17,'[36]9.1. CCA Support Schedule'!$C$17,IF(B144='[36]9.1. CCA Support Schedule'!$B$18,'[36]9.1. CCA Support Schedule'!$C$18,IF(B144='[36]9.1. CCA Support Schedule'!$B$19,'[36]9.1. CCA Support Schedule'!$C$19,IF(B144='[36]9.1. CCA Support Schedule'!$B$20,'[36]9.1. CCA Support Schedule'!$C$20,IF(B144='[36]9.1. CCA Support Schedule'!$B$21,'[36]9.1. CCA Support Schedule'!$C$21,IF(B144='[36]9.1. CCA Support Schedule'!$B$22,'[36]9.1. CCA Support Schedule'!$C$22,IF(B144='[36]9.1. CCA Support Schedule'!$B$23,'[36]9.1. CCA Support Schedule'!$C$23,IF(B144='[36]9.1. CCA Support Schedule'!$B$24,'[36]9.1. CCA Support Schedule'!$C$24,IF(B144='[36]9.1. CCA Support Schedule'!$B$25,'[36]9.1. CCA Support Schedule'!$C$25,IF(B144='[36]9.1. CCA Support Schedule'!$B$26,'[36]9.1. CCA Support Schedule'!$C$26,IF(B144='[36]9.1. CCA Support Schedule'!$B$27,'[36]9.1. CCA Support Schedule'!$C$27,IF(B144='[36]9.1. CCA Support Schedule'!$B$28,'[36]9.1. CCA Support Schedule'!$C$28,IF(B144='[36]9.1. CCA Support Schedule'!$B$29,'[36]9.1. CCA Support Schedule'!$C$29,"")))))))))))))))))))</f>
        <v>0</v>
      </c>
      <c r="D144" s="59">
        <f t="shared" si="30"/>
        <v>0</v>
      </c>
      <c r="E144" s="54"/>
      <c r="F144" s="61"/>
      <c r="G144" s="61"/>
      <c r="H144" s="61"/>
      <c r="I144" s="62">
        <f t="shared" si="34"/>
        <v>0</v>
      </c>
      <c r="J144" s="62">
        <f t="shared" si="35"/>
        <v>0</v>
      </c>
      <c r="K144" s="62">
        <f t="shared" si="36"/>
        <v>0</v>
      </c>
      <c r="L144" s="62">
        <f t="shared" si="37"/>
        <v>0</v>
      </c>
      <c r="M144" s="62">
        <f t="shared" si="31"/>
        <v>0</v>
      </c>
      <c r="N144" s="63">
        <f xml:space="preserve"> (IF(M144&lt;0,M144,IF(B144='9.1. CCA Support Schedule'!$B$19,"Calculate Manually",IF(B144='9.1. CCA Support Schedule'!$B$18,"Calculate Manually",IFERROR(IF(C144="","",M144*C144),"")))))</f>
        <v>0</v>
      </c>
      <c r="O144" s="61"/>
      <c r="P144" s="62">
        <f t="shared" si="38"/>
        <v>0</v>
      </c>
    </row>
    <row r="145" spans="1:16" x14ac:dyDescent="0.3">
      <c r="A145" s="69"/>
      <c r="B145" s="69"/>
      <c r="C145" s="70"/>
      <c r="D145" s="55"/>
      <c r="E145" s="54"/>
      <c r="F145" s="54"/>
      <c r="G145" s="54"/>
      <c r="H145" s="54"/>
      <c r="I145" s="55"/>
      <c r="J145" s="55"/>
      <c r="K145" s="55"/>
      <c r="L145" s="55"/>
      <c r="M145" s="55"/>
      <c r="N145" s="56"/>
      <c r="O145" s="54"/>
      <c r="P145" s="55"/>
    </row>
    <row r="146" spans="1:16" ht="15" thickBot="1" x14ac:dyDescent="0.35">
      <c r="A146" s="64"/>
      <c r="B146" s="64"/>
      <c r="C146" s="65" t="s">
        <v>34</v>
      </c>
      <c r="D146" s="66">
        <f>SUM(D124:D145)</f>
        <v>24351528.054599497</v>
      </c>
      <c r="E146" s="54"/>
      <c r="F146" s="67">
        <f>SUM(F124:F145)</f>
        <v>8235361</v>
      </c>
      <c r="G146" s="67">
        <f>SUM(G124:G145)</f>
        <v>0</v>
      </c>
      <c r="H146" s="67">
        <f>SUM(H124:H145)</f>
        <v>0</v>
      </c>
      <c r="I146" s="66">
        <f>SUM(I124:I145)</f>
        <v>0</v>
      </c>
      <c r="J146" s="66">
        <f t="shared" ref="J146:L146" si="40">SUM(J124:J145)</f>
        <v>0</v>
      </c>
      <c r="K146" s="66">
        <f t="shared" si="40"/>
        <v>0</v>
      </c>
      <c r="L146" s="66">
        <f t="shared" si="40"/>
        <v>4117680.5</v>
      </c>
      <c r="M146" s="66">
        <f>SUM(M124:M145)</f>
        <v>26536140.014599498</v>
      </c>
      <c r="N146" s="66">
        <f>SUM(N124:N145)</f>
        <v>1987196.7159252048</v>
      </c>
      <c r="O146" s="67">
        <f>SUM(O124:O145)</f>
        <v>2083850.1429252047</v>
      </c>
      <c r="P146" s="66">
        <f>SUM(P124:P145)</f>
        <v>30503038.911674298</v>
      </c>
    </row>
    <row r="147" spans="1:16" ht="15" thickTop="1" x14ac:dyDescent="0.3"/>
    <row r="148" spans="1:16" ht="15" thickBot="1" x14ac:dyDescent="0.35"/>
    <row r="149" spans="1:16" ht="15" thickBot="1" x14ac:dyDescent="0.35">
      <c r="A149" s="114" t="s">
        <v>3</v>
      </c>
      <c r="B149" s="115"/>
      <c r="C149" s="41" t="s">
        <v>39</v>
      </c>
      <c r="D149" s="43" t="s">
        <v>36</v>
      </c>
      <c r="E149" s="37"/>
      <c r="F149" s="38"/>
      <c r="G149" s="38"/>
      <c r="H149" s="38"/>
      <c r="I149" s="38"/>
      <c r="J149" s="38"/>
      <c r="K149" s="38"/>
      <c r="L149" s="38"/>
      <c r="M149" s="38"/>
      <c r="N149" s="39"/>
      <c r="O149" s="38"/>
      <c r="P149" s="38"/>
    </row>
    <row r="150" spans="1:16" ht="15" thickBot="1" x14ac:dyDescent="0.35">
      <c r="A150" s="34"/>
      <c r="B150" s="35"/>
      <c r="C150" s="35"/>
      <c r="D150" s="36"/>
      <c r="E150" s="37"/>
      <c r="F150" s="38"/>
      <c r="G150" s="38"/>
      <c r="H150" s="38"/>
      <c r="I150" s="38"/>
      <c r="J150" s="38"/>
      <c r="K150" s="38"/>
      <c r="L150" s="38"/>
      <c r="M150" s="38"/>
      <c r="N150" s="39"/>
      <c r="O150" s="38"/>
      <c r="P150" s="38"/>
    </row>
    <row r="151" spans="1:16" ht="15" thickBot="1" x14ac:dyDescent="0.35">
      <c r="A151" s="114" t="s">
        <v>5</v>
      </c>
      <c r="B151" s="115"/>
      <c r="C151" s="42" t="s">
        <v>6</v>
      </c>
      <c r="D151" s="36"/>
      <c r="E151" s="37"/>
      <c r="F151" s="38"/>
      <c r="G151" s="38"/>
      <c r="H151" s="38"/>
      <c r="I151" s="38"/>
      <c r="J151" s="38"/>
      <c r="K151" s="38"/>
      <c r="L151" s="38"/>
      <c r="M151" s="38"/>
      <c r="N151" s="39"/>
      <c r="O151" s="38"/>
      <c r="P151" s="38"/>
    </row>
    <row r="152" spans="1:16" ht="15" thickBot="1" x14ac:dyDescent="0.35">
      <c r="A152" s="112" t="s">
        <v>8</v>
      </c>
      <c r="B152" s="113"/>
      <c r="C152" s="44">
        <v>1.5</v>
      </c>
      <c r="D152" s="36"/>
      <c r="E152" s="37"/>
      <c r="F152" s="38"/>
      <c r="G152" s="38"/>
      <c r="H152" s="38"/>
      <c r="I152" s="38"/>
      <c r="J152" s="38"/>
      <c r="K152" s="38"/>
      <c r="L152" s="38"/>
      <c r="M152" s="38"/>
      <c r="N152" s="39"/>
      <c r="O152" s="38"/>
      <c r="P152" s="38"/>
    </row>
    <row r="153" spans="1:16" x14ac:dyDescent="0.3">
      <c r="A153" s="34"/>
      <c r="B153" s="35"/>
      <c r="C153" s="35"/>
      <c r="D153" s="36"/>
      <c r="E153" s="37"/>
      <c r="F153" s="38"/>
      <c r="G153" s="38"/>
      <c r="H153" s="38"/>
      <c r="I153" s="38"/>
      <c r="J153" s="45"/>
      <c r="K153" s="46"/>
      <c r="L153" s="38"/>
      <c r="M153" s="38"/>
      <c r="N153" s="39"/>
      <c r="O153" s="38"/>
      <c r="P153" s="38"/>
    </row>
    <row r="154" spans="1:16" ht="66.599999999999994" thickBot="1" x14ac:dyDescent="0.35">
      <c r="A154" s="47" t="s">
        <v>9</v>
      </c>
      <c r="B154" s="47" t="s">
        <v>10</v>
      </c>
      <c r="C154" s="47" t="s">
        <v>11</v>
      </c>
      <c r="D154" s="47" t="s">
        <v>12</v>
      </c>
      <c r="E154" s="48"/>
      <c r="F154" s="48" t="s">
        <v>13</v>
      </c>
      <c r="G154" s="48" t="s">
        <v>14</v>
      </c>
      <c r="H154" s="48" t="s">
        <v>15</v>
      </c>
      <c r="I154" s="49" t="s">
        <v>16</v>
      </c>
      <c r="J154" s="49" t="s">
        <v>17</v>
      </c>
      <c r="K154" s="49" t="s">
        <v>18</v>
      </c>
      <c r="L154" s="49" t="s">
        <v>19</v>
      </c>
      <c r="M154" s="49" t="s">
        <v>20</v>
      </c>
      <c r="N154" s="49" t="s">
        <v>21</v>
      </c>
      <c r="O154" s="48" t="s">
        <v>22</v>
      </c>
      <c r="P154" s="49" t="s">
        <v>23</v>
      </c>
    </row>
    <row r="155" spans="1:16" x14ac:dyDescent="0.3">
      <c r="A155" s="52"/>
      <c r="B155" s="52"/>
      <c r="C155" s="52"/>
      <c r="D155" s="53"/>
      <c r="E155" s="54"/>
      <c r="F155" s="54"/>
      <c r="G155" s="54"/>
      <c r="H155" s="54"/>
      <c r="I155" s="55"/>
      <c r="J155" s="55"/>
      <c r="K155" s="55"/>
      <c r="L155" s="55"/>
      <c r="M155" s="55"/>
      <c r="N155" s="56"/>
      <c r="O155" s="54"/>
      <c r="P155" s="55"/>
    </row>
    <row r="156" spans="1:16" x14ac:dyDescent="0.3">
      <c r="A156" s="59">
        <f>A125</f>
        <v>0</v>
      </c>
      <c r="B156" s="59" t="str">
        <f>B125</f>
        <v>Class 1</v>
      </c>
      <c r="C156" s="60">
        <f>IF(B156="","",IF($B156='[36]9.1. CCA Support Schedule'!$B$12,'[36]9.1. CCA Support Schedule'!$C$12,IF(B156='[36]9.1. CCA Support Schedule'!$B$13,'[36]9.1. CCA Support Schedule'!$C$13,IF(B156='[36]9.1. CCA Support Schedule'!$B$14,'[36]9.1. CCA Support Schedule'!$C$14,IF(B156='[36]9.1. CCA Support Schedule'!$B$15,'[36]9.1. CCA Support Schedule'!$C$15,IF(B156='[36]9.1. CCA Support Schedule'!$B$16,'[36]9.1. CCA Support Schedule'!$C$16,IF(B156='[36]9.1. CCA Support Schedule'!$B$17,'[36]9.1. CCA Support Schedule'!$C$17,IF(B156='[36]9.1. CCA Support Schedule'!$B$18,'[36]9.1. CCA Support Schedule'!$C$18,IF(B156='[36]9.1. CCA Support Schedule'!$B$19,'[36]9.1. CCA Support Schedule'!$C$19,IF(B156='[36]9.1. CCA Support Schedule'!$B$20,'[36]9.1. CCA Support Schedule'!$C$20,IF(B156='[36]9.1. CCA Support Schedule'!$B$21,'[36]9.1. CCA Support Schedule'!$C$21,IF(B156='[36]9.1. CCA Support Schedule'!$B$22,'[36]9.1. CCA Support Schedule'!$C$22,IF(B156='[36]9.1. CCA Support Schedule'!$B$23,'[36]9.1. CCA Support Schedule'!$C$23,IF(B156='[36]9.1. CCA Support Schedule'!$B$24,'[36]9.1. CCA Support Schedule'!$C$24,IF(B156='[36]9.1. CCA Support Schedule'!$B$25,'[36]9.1. CCA Support Schedule'!$C$25,IF(B156='[36]9.1. CCA Support Schedule'!$B$26,'[36]9.1. CCA Support Schedule'!$C$26,IF(B156='[36]9.1. CCA Support Schedule'!$B$27,'[36]9.1. CCA Support Schedule'!$C$27,IF(B156='[36]9.1. CCA Support Schedule'!$B$28,'[36]9.1. CCA Support Schedule'!$C$28,IF(B156='[36]9.1. CCA Support Schedule'!$B$29,'[36]9.1. CCA Support Schedule'!$C$29,"")))))))))))))))))))</f>
        <v>0.04</v>
      </c>
      <c r="D156" s="59">
        <f t="shared" ref="D156:D175" si="41">P125</f>
        <v>0</v>
      </c>
      <c r="E156" s="54"/>
      <c r="F156" s="61"/>
      <c r="G156" s="61"/>
      <c r="H156" s="61">
        <f>'[36]REF.3 - CCA Continuity Schedule'!$O$7</f>
        <v>0</v>
      </c>
      <c r="I156" s="62">
        <f t="shared" ref="I156:I175" si="42">IF($C$27="No",0,IF((-H156+G156-F156)&lt;0,0,(-H156+G156-F156)))</f>
        <v>0</v>
      </c>
      <c r="J156" s="62">
        <f t="shared" ref="J156:J175" si="43">IF($C$27="No",0,IF((G156-I156)&lt;0,0,(G156-I156)))</f>
        <v>0</v>
      </c>
      <c r="K156" s="62">
        <f>IF(B156="Class 12",0,(IF($C$27="No",0,IF(((J156*$C$152)-J156)&lt;0,0,((J156*$C$152)-J156)))))</f>
        <v>0</v>
      </c>
      <c r="L156" s="62">
        <f>IF(((F156-G156+H156)*50%)&lt;0,0,(F156-G156+H156)*50%)</f>
        <v>0</v>
      </c>
      <c r="M156" s="62">
        <f t="shared" ref="M156:M175" si="44">IF(OR(B156="Class 13",B156="Class 14.1"),"Calculate Manually",IF(B156="Class 12",MIN((D156+F156+H156),(D156+F156+H156+K156-L156)),(D156+F156+H156+K156-L156)))</f>
        <v>0</v>
      </c>
      <c r="N156" s="63">
        <f xml:space="preserve"> (IF(M156&lt;0,M156,IF(B156='9.1. CCA Support Schedule'!$B$19,"Calculate Manually",IF(B156='9.1. CCA Support Schedule'!$B$18,"Calculate Manually",IFERROR(IF(C156="","",M156*C156),"")))))</f>
        <v>0</v>
      </c>
      <c r="O156" s="61">
        <f t="shared" ref="O156:O164" si="45">N156</f>
        <v>0</v>
      </c>
      <c r="P156" s="62">
        <f>IF((D156+F156+H156-O156)&lt;0,0,(D156+F156+H156-O156))</f>
        <v>0</v>
      </c>
    </row>
    <row r="157" spans="1:16" x14ac:dyDescent="0.3">
      <c r="A157" s="59">
        <f t="shared" ref="A157:B172" si="46">A126</f>
        <v>0</v>
      </c>
      <c r="B157" s="59" t="str">
        <f t="shared" si="46"/>
        <v>Class 1b</v>
      </c>
      <c r="C157" s="60">
        <f>IF(B157="","",IF($B157='[36]9.1. CCA Support Schedule'!$B$12,'[36]9.1. CCA Support Schedule'!$C$12,IF(B157='[36]9.1. CCA Support Schedule'!$B$13,'[36]9.1. CCA Support Schedule'!$C$13,IF(B157='[36]9.1. CCA Support Schedule'!$B$14,'[36]9.1. CCA Support Schedule'!$C$14,IF(B157='[36]9.1. CCA Support Schedule'!$B$15,'[36]9.1. CCA Support Schedule'!$C$15,IF(B157='[36]9.1. CCA Support Schedule'!$B$16,'[36]9.1. CCA Support Schedule'!$C$16,IF(B157='[36]9.1. CCA Support Schedule'!$B$17,'[36]9.1. CCA Support Schedule'!$C$17,IF(B157='[36]9.1. CCA Support Schedule'!$B$18,'[36]9.1. CCA Support Schedule'!$C$18,IF(B157='[36]9.1. CCA Support Schedule'!$B$19,'[36]9.1. CCA Support Schedule'!$C$19,IF(B157='[36]9.1. CCA Support Schedule'!$B$20,'[36]9.1. CCA Support Schedule'!$C$20,IF(B157='[36]9.1. CCA Support Schedule'!$B$21,'[36]9.1. CCA Support Schedule'!$C$21,IF(B157='[36]9.1. CCA Support Schedule'!$B$22,'[36]9.1. CCA Support Schedule'!$C$22,IF(B157='[36]9.1. CCA Support Schedule'!$B$23,'[36]9.1. CCA Support Schedule'!$C$23,IF(B157='[36]9.1. CCA Support Schedule'!$B$24,'[36]9.1. CCA Support Schedule'!$C$24,IF(B157='[36]9.1. CCA Support Schedule'!$B$25,'[36]9.1. CCA Support Schedule'!$C$25,IF(B157='[36]9.1. CCA Support Schedule'!$B$26,'[36]9.1. CCA Support Schedule'!$C$26,IF(B157='[36]9.1. CCA Support Schedule'!$B$27,'[36]9.1. CCA Support Schedule'!$C$27,IF(B157='[36]9.1. CCA Support Schedule'!$B$28,'[36]9.1. CCA Support Schedule'!$C$28,IF(B157='[36]9.1. CCA Support Schedule'!$B$29,'[36]9.1. CCA Support Schedule'!$C$29,"")))))))))))))))))))</f>
        <v>0.06</v>
      </c>
      <c r="D157" s="59">
        <f t="shared" si="41"/>
        <v>384629.11215135996</v>
      </c>
      <c r="E157" s="54"/>
      <c r="F157" s="61"/>
      <c r="G157" s="61"/>
      <c r="H157" s="61">
        <f>'[36]REF.3 - CCA Continuity Schedule'!$O$8</f>
        <v>0</v>
      </c>
      <c r="I157" s="62">
        <f t="shared" si="42"/>
        <v>0</v>
      </c>
      <c r="J157" s="62">
        <f t="shared" si="43"/>
        <v>0</v>
      </c>
      <c r="K157" s="62">
        <f t="shared" ref="K157:K175" si="47">IF(B157="Class 12",0,(IF($C$27="No",0,IF(((J157*$C$152)-J157)&lt;0,0,((J157*$C$152)-J157)))))</f>
        <v>0</v>
      </c>
      <c r="L157" s="62">
        <f t="shared" ref="L157:L175" si="48">IF(((F157-G157+H157)*50%)&lt;0,0,(F157-G157+H157)*50%)</f>
        <v>0</v>
      </c>
      <c r="M157" s="62">
        <f t="shared" si="44"/>
        <v>384629.11215135996</v>
      </c>
      <c r="N157" s="63">
        <f xml:space="preserve"> (IF(M157&lt;0,M157,IF(B157='9.1. CCA Support Schedule'!$B$19,"Calculate Manually",IF(B157='9.1. CCA Support Schedule'!$B$18,"Calculate Manually",IFERROR(IF(C157="","",M157*C157),"")))))</f>
        <v>23077.746729081598</v>
      </c>
      <c r="O157" s="61">
        <f t="shared" si="45"/>
        <v>23077.746729081598</v>
      </c>
      <c r="P157" s="62">
        <f t="shared" ref="P157:P175" si="49">IF((D157+F157+H157-O157)&lt;0,0,(D157+F157+H157-O157))</f>
        <v>361551.36542227835</v>
      </c>
    </row>
    <row r="158" spans="1:16" x14ac:dyDescent="0.3">
      <c r="A158" s="59">
        <f t="shared" si="46"/>
        <v>0</v>
      </c>
      <c r="B158" s="59" t="str">
        <f t="shared" si="46"/>
        <v>Class 8</v>
      </c>
      <c r="C158" s="60">
        <f>IF(B158="","",IF($B158='[36]9.1. CCA Support Schedule'!$B$12,'[36]9.1. CCA Support Schedule'!$C$12,IF(B158='[36]9.1. CCA Support Schedule'!$B$13,'[36]9.1. CCA Support Schedule'!$C$13,IF(B158='[36]9.1. CCA Support Schedule'!$B$14,'[36]9.1. CCA Support Schedule'!$C$14,IF(B158='[36]9.1. CCA Support Schedule'!$B$15,'[36]9.1. CCA Support Schedule'!$C$15,IF(B158='[36]9.1. CCA Support Schedule'!$B$16,'[36]9.1. CCA Support Schedule'!$C$16,IF(B158='[36]9.1. CCA Support Schedule'!$B$17,'[36]9.1. CCA Support Schedule'!$C$17,IF(B158='[36]9.1. CCA Support Schedule'!$B$18,'[36]9.1. CCA Support Schedule'!$C$18,IF(B158='[36]9.1. CCA Support Schedule'!$B$19,'[36]9.1. CCA Support Schedule'!$C$19,IF(B158='[36]9.1. CCA Support Schedule'!$B$20,'[36]9.1. CCA Support Schedule'!$C$20,IF(B158='[36]9.1. CCA Support Schedule'!$B$21,'[36]9.1. CCA Support Schedule'!$C$21,IF(B158='[36]9.1. CCA Support Schedule'!$B$22,'[36]9.1. CCA Support Schedule'!$C$22,IF(B158='[36]9.1. CCA Support Schedule'!$B$23,'[36]9.1. CCA Support Schedule'!$C$23,IF(B158='[36]9.1. CCA Support Schedule'!$B$24,'[36]9.1. CCA Support Schedule'!$C$24,IF(B158='[36]9.1. CCA Support Schedule'!$B$25,'[36]9.1. CCA Support Schedule'!$C$25,IF(B158='[36]9.1. CCA Support Schedule'!$B$26,'[36]9.1. CCA Support Schedule'!$C$26,IF(B158='[36]9.1. CCA Support Schedule'!$B$27,'[36]9.1. CCA Support Schedule'!$C$27,IF(B158='[36]9.1. CCA Support Schedule'!$B$28,'[36]9.1. CCA Support Schedule'!$C$28,IF(B158='[36]9.1. CCA Support Schedule'!$B$29,'[36]9.1. CCA Support Schedule'!$C$29,"")))))))))))))))))))</f>
        <v>0.2</v>
      </c>
      <c r="D158" s="59">
        <f t="shared" si="41"/>
        <v>1647134.5752000001</v>
      </c>
      <c r="E158" s="54"/>
      <c r="F158" s="61">
        <v>878180</v>
      </c>
      <c r="G158" s="61"/>
      <c r="H158" s="61">
        <f>'[36]REF.3 - CCA Continuity Schedule'!$O$11</f>
        <v>0</v>
      </c>
      <c r="I158" s="62">
        <f t="shared" si="42"/>
        <v>0</v>
      </c>
      <c r="J158" s="62">
        <f t="shared" si="43"/>
        <v>0</v>
      </c>
      <c r="K158" s="62">
        <f t="shared" si="47"/>
        <v>0</v>
      </c>
      <c r="L158" s="62">
        <f t="shared" si="48"/>
        <v>439090</v>
      </c>
      <c r="M158" s="62">
        <f t="shared" si="44"/>
        <v>2086224.5751999998</v>
      </c>
      <c r="N158" s="63">
        <f xml:space="preserve"> (IF(M158&lt;0,M158,IF(B158='9.1. CCA Support Schedule'!$B$19,"Calculate Manually",IF(B158='9.1. CCA Support Schedule'!$B$18,"Calculate Manually",IFERROR(IF(C158="","",M158*C158),"")))))</f>
        <v>417244.91503999999</v>
      </c>
      <c r="O158" s="61">
        <f t="shared" si="45"/>
        <v>417244.91503999999</v>
      </c>
      <c r="P158" s="62">
        <f t="shared" si="49"/>
        <v>2108069.66016</v>
      </c>
    </row>
    <row r="159" spans="1:16" x14ac:dyDescent="0.3">
      <c r="A159" s="59">
        <f t="shared" si="46"/>
        <v>0</v>
      </c>
      <c r="B159" s="59" t="str">
        <f t="shared" si="46"/>
        <v>Class 10</v>
      </c>
      <c r="C159" s="60">
        <f>IF(B159="","",IF($B159='[36]9.1. CCA Support Schedule'!$B$12,'[36]9.1. CCA Support Schedule'!$C$12,IF(B159='[36]9.1. CCA Support Schedule'!$B$13,'[36]9.1. CCA Support Schedule'!$C$13,IF(B159='[36]9.1. CCA Support Schedule'!$B$14,'[36]9.1. CCA Support Schedule'!$C$14,IF(B159='[36]9.1. CCA Support Schedule'!$B$15,'[36]9.1. CCA Support Schedule'!$C$15,IF(B159='[36]9.1. CCA Support Schedule'!$B$16,'[36]9.1. CCA Support Schedule'!$C$16,IF(B159='[36]9.1. CCA Support Schedule'!$B$17,'[36]9.1. CCA Support Schedule'!$C$17,IF(B159='[36]9.1. CCA Support Schedule'!$B$18,'[36]9.1. CCA Support Schedule'!$C$18,IF(B159='[36]9.1. CCA Support Schedule'!$B$19,'[36]9.1. CCA Support Schedule'!$C$19,IF(B159='[36]9.1. CCA Support Schedule'!$B$20,'[36]9.1. CCA Support Schedule'!$C$20,IF(B159='[36]9.1. CCA Support Schedule'!$B$21,'[36]9.1. CCA Support Schedule'!$C$21,IF(B159='[36]9.1. CCA Support Schedule'!$B$22,'[36]9.1. CCA Support Schedule'!$C$22,IF(B159='[36]9.1. CCA Support Schedule'!$B$23,'[36]9.1. CCA Support Schedule'!$C$23,IF(B159='[36]9.1. CCA Support Schedule'!$B$24,'[36]9.1. CCA Support Schedule'!$C$24,IF(B159='[36]9.1. CCA Support Schedule'!$B$25,'[36]9.1. CCA Support Schedule'!$C$25,IF(B159='[36]9.1. CCA Support Schedule'!$B$26,'[36]9.1. CCA Support Schedule'!$C$26,IF(B159='[36]9.1. CCA Support Schedule'!$B$27,'[36]9.1. CCA Support Schedule'!$C$27,IF(B159='[36]9.1. CCA Support Schedule'!$B$28,'[36]9.1. CCA Support Schedule'!$C$28,IF(B159='[36]9.1. CCA Support Schedule'!$B$29,'[36]9.1. CCA Support Schedule'!$C$29,"")))))))))))))))))))</f>
        <v>0.3</v>
      </c>
      <c r="D159" s="59">
        <f t="shared" si="41"/>
        <v>248218.11775</v>
      </c>
      <c r="E159" s="54"/>
      <c r="F159" s="61">
        <v>645000</v>
      </c>
      <c r="G159" s="61"/>
      <c r="H159" s="61">
        <f>'[36]REF.3 - CCA Continuity Schedule'!$O$12</f>
        <v>0</v>
      </c>
      <c r="I159" s="62">
        <f t="shared" si="42"/>
        <v>0</v>
      </c>
      <c r="J159" s="62">
        <f t="shared" si="43"/>
        <v>0</v>
      </c>
      <c r="K159" s="62">
        <f t="shared" si="47"/>
        <v>0</v>
      </c>
      <c r="L159" s="62">
        <f t="shared" si="48"/>
        <v>322500</v>
      </c>
      <c r="M159" s="62">
        <f t="shared" si="44"/>
        <v>570718.11774999998</v>
      </c>
      <c r="N159" s="63">
        <f xml:space="preserve"> (IF(M159&lt;0,M159,IF(B159='9.1. CCA Support Schedule'!$B$19,"Calculate Manually",IF(B159='9.1. CCA Support Schedule'!$B$18,"Calculate Manually",IFERROR(IF(C159="","",M159*C159),"")))))</f>
        <v>171215.435325</v>
      </c>
      <c r="O159" s="61">
        <f t="shared" si="45"/>
        <v>171215.435325</v>
      </c>
      <c r="P159" s="62">
        <f t="shared" si="49"/>
        <v>722002.68242500001</v>
      </c>
    </row>
    <row r="160" spans="1:16" x14ac:dyDescent="0.3">
      <c r="A160" s="59">
        <f t="shared" si="46"/>
        <v>0</v>
      </c>
      <c r="B160" s="59" t="str">
        <f t="shared" si="46"/>
        <v>Class 12</v>
      </c>
      <c r="C160" s="60">
        <f>IF(B160="","",IF($B160='[36]9.1. CCA Support Schedule'!$B$12,'[36]9.1. CCA Support Schedule'!$C$12,IF(B160='[36]9.1. CCA Support Schedule'!$B$13,'[36]9.1. CCA Support Schedule'!$C$13,IF(B160='[36]9.1. CCA Support Schedule'!$B$14,'[36]9.1. CCA Support Schedule'!$C$14,IF(B160='[36]9.1. CCA Support Schedule'!$B$15,'[36]9.1. CCA Support Schedule'!$C$15,IF(B160='[36]9.1. CCA Support Schedule'!$B$16,'[36]9.1. CCA Support Schedule'!$C$16,IF(B160='[36]9.1. CCA Support Schedule'!$B$17,'[36]9.1. CCA Support Schedule'!$C$17,IF(B160='[36]9.1. CCA Support Schedule'!$B$18,'[36]9.1. CCA Support Schedule'!$C$18,IF(B160='[36]9.1. CCA Support Schedule'!$B$19,'[36]9.1. CCA Support Schedule'!$C$19,IF(B160='[36]9.1. CCA Support Schedule'!$B$20,'[36]9.1. CCA Support Schedule'!$C$20,IF(B160='[36]9.1. CCA Support Schedule'!$B$21,'[36]9.1. CCA Support Schedule'!$C$21,IF(B160='[36]9.1. CCA Support Schedule'!$B$22,'[36]9.1. CCA Support Schedule'!$C$22,IF(B160='[36]9.1. CCA Support Schedule'!$B$23,'[36]9.1. CCA Support Schedule'!$C$23,IF(B160='[36]9.1. CCA Support Schedule'!$B$24,'[36]9.1. CCA Support Schedule'!$C$24,IF(B160='[36]9.1. CCA Support Schedule'!$B$25,'[36]9.1. CCA Support Schedule'!$C$25,IF(B160='[36]9.1. CCA Support Schedule'!$B$26,'[36]9.1. CCA Support Schedule'!$C$26,IF(B160='[36]9.1. CCA Support Schedule'!$B$27,'[36]9.1. CCA Support Schedule'!$C$27,IF(B160='[36]9.1. CCA Support Schedule'!$B$28,'[36]9.1. CCA Support Schedule'!$C$28,IF(B160='[36]9.1. CCA Support Schedule'!$B$29,'[36]9.1. CCA Support Schedule'!$C$29,"")))))))))))))))))))</f>
        <v>1</v>
      </c>
      <c r="D160" s="59">
        <f t="shared" si="41"/>
        <v>34912</v>
      </c>
      <c r="E160" s="54"/>
      <c r="F160" s="61">
        <v>80000</v>
      </c>
      <c r="G160" s="61"/>
      <c r="H160" s="61">
        <f>'[36]REF.3 - CCA Continuity Schedule'!$O$14</f>
        <v>0</v>
      </c>
      <c r="I160" s="62">
        <f t="shared" si="42"/>
        <v>0</v>
      </c>
      <c r="J160" s="62">
        <f t="shared" si="43"/>
        <v>0</v>
      </c>
      <c r="K160" s="62">
        <f t="shared" si="47"/>
        <v>0</v>
      </c>
      <c r="L160" s="62">
        <f t="shared" si="48"/>
        <v>40000</v>
      </c>
      <c r="M160" s="62">
        <f t="shared" si="44"/>
        <v>74912</v>
      </c>
      <c r="N160" s="63">
        <f xml:space="preserve"> (IF(M160&lt;0,M160,IF(B160='9.1. CCA Support Schedule'!$B$19,"Calculate Manually",IF(B160='9.1. CCA Support Schedule'!$B$18,"Calculate Manually",IFERROR(IF(C160="","",M160*C160),"")))))</f>
        <v>74912</v>
      </c>
      <c r="O160" s="61">
        <f t="shared" si="45"/>
        <v>74912</v>
      </c>
      <c r="P160" s="62">
        <f t="shared" si="49"/>
        <v>40000</v>
      </c>
    </row>
    <row r="161" spans="1:16" x14ac:dyDescent="0.3">
      <c r="A161" s="59">
        <f t="shared" si="46"/>
        <v>0</v>
      </c>
      <c r="B161" s="59" t="str">
        <f t="shared" si="46"/>
        <v>Class 45</v>
      </c>
      <c r="C161" s="60">
        <f>IF(B161="","",IF($B161='[36]9.1. CCA Support Schedule'!$B$12,'[36]9.1. CCA Support Schedule'!$C$12,IF(B161='[36]9.1. CCA Support Schedule'!$B$13,'[36]9.1. CCA Support Schedule'!$C$13,IF(B161='[36]9.1. CCA Support Schedule'!$B$14,'[36]9.1. CCA Support Schedule'!$C$14,IF(B161='[36]9.1. CCA Support Schedule'!$B$15,'[36]9.1. CCA Support Schedule'!$C$15,IF(B161='[36]9.1. CCA Support Schedule'!$B$16,'[36]9.1. CCA Support Schedule'!$C$16,IF(B161='[36]9.1. CCA Support Schedule'!$B$17,'[36]9.1. CCA Support Schedule'!$C$17,IF(B161='[36]9.1. CCA Support Schedule'!$B$18,'[36]9.1. CCA Support Schedule'!$C$18,IF(B161='[36]9.1. CCA Support Schedule'!$B$19,'[36]9.1. CCA Support Schedule'!$C$19,IF(B161='[36]9.1. CCA Support Schedule'!$B$20,'[36]9.1. CCA Support Schedule'!$C$20,IF(B161='[36]9.1. CCA Support Schedule'!$B$21,'[36]9.1. CCA Support Schedule'!$C$21,IF(B161='[36]9.1. CCA Support Schedule'!$B$22,'[36]9.1. CCA Support Schedule'!$C$22,IF(B161='[36]9.1. CCA Support Schedule'!$B$23,'[36]9.1. CCA Support Schedule'!$C$23,IF(B161='[36]9.1. CCA Support Schedule'!$B$24,'[36]9.1. CCA Support Schedule'!$C$24,IF(B161='[36]9.1. CCA Support Schedule'!$B$25,'[36]9.1. CCA Support Schedule'!$C$25,IF(B161='[36]9.1. CCA Support Schedule'!$B$26,'[36]9.1. CCA Support Schedule'!$C$26,IF(B161='[36]9.1. CCA Support Schedule'!$B$27,'[36]9.1. CCA Support Schedule'!$C$27,IF(B161='[36]9.1. CCA Support Schedule'!$B$28,'[36]9.1. CCA Support Schedule'!$C$28,IF(B161='[36]9.1. CCA Support Schedule'!$B$29,'[36]9.1. CCA Support Schedule'!$C$29,"")))))))))))))))))))</f>
        <v>0.45</v>
      </c>
      <c r="D161" s="59">
        <f t="shared" si="41"/>
        <v>0</v>
      </c>
      <c r="E161" s="54"/>
      <c r="F161" s="61"/>
      <c r="G161" s="61"/>
      <c r="H161" s="61">
        <f>'[36]REF.3 - CCA Continuity Schedule'!$O$20</f>
        <v>0</v>
      </c>
      <c r="I161" s="62">
        <f t="shared" si="42"/>
        <v>0</v>
      </c>
      <c r="J161" s="62">
        <f t="shared" si="43"/>
        <v>0</v>
      </c>
      <c r="K161" s="62">
        <f t="shared" si="47"/>
        <v>0</v>
      </c>
      <c r="L161" s="62">
        <f t="shared" si="48"/>
        <v>0</v>
      </c>
      <c r="M161" s="62">
        <f t="shared" si="44"/>
        <v>0</v>
      </c>
      <c r="N161" s="63">
        <f xml:space="preserve"> (IF(M161&lt;0,M161,IF(B161='9.1. CCA Support Schedule'!$B$19,"Calculate Manually",IF(B161='9.1. CCA Support Schedule'!$B$18,"Calculate Manually",IFERROR(IF(C161="","",M161*C161),"")))))</f>
        <v>0</v>
      </c>
      <c r="O161" s="61">
        <f t="shared" si="45"/>
        <v>0</v>
      </c>
      <c r="P161" s="62">
        <f t="shared" si="49"/>
        <v>0</v>
      </c>
    </row>
    <row r="162" spans="1:16" x14ac:dyDescent="0.3">
      <c r="A162" s="59">
        <f t="shared" si="46"/>
        <v>0</v>
      </c>
      <c r="B162" s="59" t="str">
        <f t="shared" si="46"/>
        <v>Class 47</v>
      </c>
      <c r="C162" s="60">
        <f>IF(B162="","",IF($B162='[36]9.1. CCA Support Schedule'!$B$12,'[36]9.1. CCA Support Schedule'!$C$12,IF(B162='[36]9.1. CCA Support Schedule'!$B$13,'[36]9.1. CCA Support Schedule'!$C$13,IF(B162='[36]9.1. CCA Support Schedule'!$B$14,'[36]9.1. CCA Support Schedule'!$C$14,IF(B162='[36]9.1. CCA Support Schedule'!$B$15,'[36]9.1. CCA Support Schedule'!$C$15,IF(B162='[36]9.1. CCA Support Schedule'!$B$16,'[36]9.1. CCA Support Schedule'!$C$16,IF(B162='[36]9.1. CCA Support Schedule'!$B$17,'[36]9.1. CCA Support Schedule'!$C$17,IF(B162='[36]9.1. CCA Support Schedule'!$B$18,'[36]9.1. CCA Support Schedule'!$C$18,IF(B162='[36]9.1. CCA Support Schedule'!$B$19,'[36]9.1. CCA Support Schedule'!$C$19,IF(B162='[36]9.1. CCA Support Schedule'!$B$20,'[36]9.1. CCA Support Schedule'!$C$20,IF(B162='[36]9.1. CCA Support Schedule'!$B$21,'[36]9.1. CCA Support Schedule'!$C$21,IF(B162='[36]9.1. CCA Support Schedule'!$B$22,'[36]9.1. CCA Support Schedule'!$C$22,IF(B162='[36]9.1. CCA Support Schedule'!$B$23,'[36]9.1. CCA Support Schedule'!$C$23,IF(B162='[36]9.1. CCA Support Schedule'!$B$24,'[36]9.1. CCA Support Schedule'!$C$24,IF(B162='[36]9.1. CCA Support Schedule'!$B$25,'[36]9.1. CCA Support Schedule'!$C$25,IF(B162='[36]9.1. CCA Support Schedule'!$B$26,'[36]9.1. CCA Support Schedule'!$C$26,IF(B162='[36]9.1. CCA Support Schedule'!$B$27,'[36]9.1. CCA Support Schedule'!$C$27,IF(B162='[36]9.1. CCA Support Schedule'!$B$28,'[36]9.1. CCA Support Schedule'!$C$28,IF(B162='[36]9.1. CCA Support Schedule'!$B$29,'[36]9.1. CCA Support Schedule'!$C$29,"")))))))))))))))))))</f>
        <v>0.08</v>
      </c>
      <c r="D162" s="59">
        <f t="shared" si="41"/>
        <v>18264226.521538559</v>
      </c>
      <c r="E162" s="54"/>
      <c r="F162" s="61">
        <v>5657553</v>
      </c>
      <c r="G162" s="61"/>
      <c r="H162" s="61">
        <v>0</v>
      </c>
      <c r="I162" s="62">
        <f t="shared" si="42"/>
        <v>0</v>
      </c>
      <c r="J162" s="62">
        <f t="shared" si="43"/>
        <v>0</v>
      </c>
      <c r="K162" s="62">
        <f t="shared" si="47"/>
        <v>0</v>
      </c>
      <c r="L162" s="62">
        <f t="shared" si="48"/>
        <v>2828776.5</v>
      </c>
      <c r="M162" s="62">
        <f t="shared" si="44"/>
        <v>21093003.021538559</v>
      </c>
      <c r="N162" s="63">
        <f xml:space="preserve"> (IF(M162&lt;0,M162,IF(B162='9.1. CCA Support Schedule'!$B$19,"Calculate Manually",IF(B162='9.1. CCA Support Schedule'!$B$18,"Calculate Manually",IFERROR(IF(C162="","",M162*C162),"")))))</f>
        <v>1687440.2417230848</v>
      </c>
      <c r="O162" s="61">
        <f t="shared" si="45"/>
        <v>1687440.2417230848</v>
      </c>
      <c r="P162" s="62">
        <f t="shared" si="49"/>
        <v>22234339.279815473</v>
      </c>
    </row>
    <row r="163" spans="1:16" x14ac:dyDescent="0.3">
      <c r="A163" s="59">
        <f t="shared" si="46"/>
        <v>0</v>
      </c>
      <c r="B163" s="59" t="str">
        <f t="shared" si="46"/>
        <v>Class 50</v>
      </c>
      <c r="C163" s="60">
        <f>IF(B163="","",IF($B163='[36]9.1. CCA Support Schedule'!$B$12,'[36]9.1. CCA Support Schedule'!$C$12,IF(B163='[36]9.1. CCA Support Schedule'!$B$13,'[36]9.1. CCA Support Schedule'!$C$13,IF(B163='[36]9.1. CCA Support Schedule'!$B$14,'[36]9.1. CCA Support Schedule'!$C$14,IF(B163='[36]9.1. CCA Support Schedule'!$B$15,'[36]9.1. CCA Support Schedule'!$C$15,IF(B163='[36]9.1. CCA Support Schedule'!$B$16,'[36]9.1. CCA Support Schedule'!$C$16,IF(B163='[36]9.1. CCA Support Schedule'!$B$17,'[36]9.1. CCA Support Schedule'!$C$17,IF(B163='[36]9.1. CCA Support Schedule'!$B$18,'[36]9.1. CCA Support Schedule'!$C$18,IF(B163='[36]9.1. CCA Support Schedule'!$B$19,'[36]9.1. CCA Support Schedule'!$C$19,IF(B163='[36]9.1. CCA Support Schedule'!$B$20,'[36]9.1. CCA Support Schedule'!$C$20,IF(B163='[36]9.1. CCA Support Schedule'!$B$21,'[36]9.1. CCA Support Schedule'!$C$21,IF(B163='[36]9.1. CCA Support Schedule'!$B$22,'[36]9.1. CCA Support Schedule'!$C$22,IF(B163='[36]9.1. CCA Support Schedule'!$B$23,'[36]9.1. CCA Support Schedule'!$C$23,IF(B163='[36]9.1. CCA Support Schedule'!$B$24,'[36]9.1. CCA Support Schedule'!$C$24,IF(B163='[36]9.1. CCA Support Schedule'!$B$25,'[36]9.1. CCA Support Schedule'!$C$25,IF(B163='[36]9.1. CCA Support Schedule'!$B$26,'[36]9.1. CCA Support Schedule'!$C$26,IF(B163='[36]9.1. CCA Support Schedule'!$B$27,'[36]9.1. CCA Support Schedule'!$C$27,IF(B163='[36]9.1. CCA Support Schedule'!$B$28,'[36]9.1. CCA Support Schedule'!$C$28,IF(B163='[36]9.1. CCA Support Schedule'!$B$29,'[36]9.1. CCA Support Schedule'!$C$29,"")))))))))))))))))))</f>
        <v>0.55000000000000004</v>
      </c>
      <c r="D163" s="59">
        <f t="shared" si="41"/>
        <v>134018.47203437498</v>
      </c>
      <c r="E163" s="54"/>
      <c r="F163" s="61">
        <v>98000</v>
      </c>
      <c r="G163" s="61"/>
      <c r="H163" s="61">
        <f>'[36]REF.3 - CCA Continuity Schedule'!$O$21</f>
        <v>0</v>
      </c>
      <c r="I163" s="62">
        <f t="shared" si="42"/>
        <v>0</v>
      </c>
      <c r="J163" s="62">
        <f t="shared" si="43"/>
        <v>0</v>
      </c>
      <c r="K163" s="62">
        <f t="shared" si="47"/>
        <v>0</v>
      </c>
      <c r="L163" s="62">
        <f t="shared" si="48"/>
        <v>49000</v>
      </c>
      <c r="M163" s="62">
        <f t="shared" si="44"/>
        <v>183018.47203437498</v>
      </c>
      <c r="N163" s="63">
        <f xml:space="preserve"> (IF(M163&lt;0,M163,IF(B163='9.1. CCA Support Schedule'!$B$19,"Calculate Manually",IF(B163='9.1. CCA Support Schedule'!$B$18,"Calculate Manually",IFERROR(IF(C163="","",M163*C163),"")))))</f>
        <v>100660.15961890624</v>
      </c>
      <c r="O163" s="61">
        <f t="shared" si="45"/>
        <v>100660.15961890624</v>
      </c>
      <c r="P163" s="62">
        <f t="shared" si="49"/>
        <v>131358.31241546874</v>
      </c>
    </row>
    <row r="164" spans="1:16" x14ac:dyDescent="0.3">
      <c r="A164" s="59">
        <f t="shared" si="46"/>
        <v>0</v>
      </c>
      <c r="B164" s="59" t="str">
        <f t="shared" si="46"/>
        <v>Class 95</v>
      </c>
      <c r="C164" s="60">
        <f>IF(B164="","",IF($B164='[36]9.1. CCA Support Schedule'!$B$12,'[36]9.1. CCA Support Schedule'!$C$12,IF(B164='[36]9.1. CCA Support Schedule'!$B$13,'[36]9.1. CCA Support Schedule'!$C$13,IF(B164='[36]9.1. CCA Support Schedule'!$B$14,'[36]9.1. CCA Support Schedule'!$C$14,IF(B164='[36]9.1. CCA Support Schedule'!$B$15,'[36]9.1. CCA Support Schedule'!$C$15,IF(B164='[36]9.1. CCA Support Schedule'!$B$16,'[36]9.1. CCA Support Schedule'!$C$16,IF(B164='[36]9.1. CCA Support Schedule'!$B$17,'[36]9.1. CCA Support Schedule'!$C$17,IF(B164='[36]9.1. CCA Support Schedule'!$B$18,'[36]9.1. CCA Support Schedule'!$C$18,IF(B164='[36]9.1. CCA Support Schedule'!$B$19,'[36]9.1. CCA Support Schedule'!$C$19,IF(B164='[36]9.1. CCA Support Schedule'!$B$20,'[36]9.1. CCA Support Schedule'!$C$20,IF(B164='[36]9.1. CCA Support Schedule'!$B$21,'[36]9.1. CCA Support Schedule'!$C$21,IF(B164='[36]9.1. CCA Support Schedule'!$B$22,'[36]9.1. CCA Support Schedule'!$C$22,IF(B164='[36]9.1. CCA Support Schedule'!$B$23,'[36]9.1. CCA Support Schedule'!$C$23,IF(B164='[36]9.1. CCA Support Schedule'!$B$24,'[36]9.1. CCA Support Schedule'!$C$24,IF(B164='[36]9.1. CCA Support Schedule'!$B$25,'[36]9.1. CCA Support Schedule'!$C$25,IF(B164='[36]9.1. CCA Support Schedule'!$B$26,'[36]9.1. CCA Support Schedule'!$C$26,IF(B164='[36]9.1. CCA Support Schedule'!$B$27,'[36]9.1. CCA Support Schedule'!$C$27,IF(B164='[36]9.1. CCA Support Schedule'!$B$28,'[36]9.1. CCA Support Schedule'!$C$28,IF(B164='[36]9.1. CCA Support Schedule'!$B$29,'[36]9.1. CCA Support Schedule'!$C$29,"")))))))))))))))))))</f>
        <v>0</v>
      </c>
      <c r="D164" s="59">
        <f t="shared" si="41"/>
        <v>7953485</v>
      </c>
      <c r="E164" s="54"/>
      <c r="F164" s="61"/>
      <c r="G164" s="61"/>
      <c r="H164" s="61"/>
      <c r="I164" s="62">
        <f t="shared" si="42"/>
        <v>0</v>
      </c>
      <c r="J164" s="62">
        <f t="shared" si="43"/>
        <v>0</v>
      </c>
      <c r="K164" s="62">
        <f t="shared" si="47"/>
        <v>0</v>
      </c>
      <c r="L164" s="62">
        <f t="shared" si="48"/>
        <v>0</v>
      </c>
      <c r="M164" s="62">
        <f t="shared" si="44"/>
        <v>7953485</v>
      </c>
      <c r="N164" s="63">
        <f xml:space="preserve"> (IF(M164&lt;0,M164,IF(B164='9.1. CCA Support Schedule'!$B$19,"Calculate Manually",IF(B164='9.1. CCA Support Schedule'!$B$18,"Calculate Manually",IFERROR(IF(C164="","",M164*C164),"")))))</f>
        <v>0</v>
      </c>
      <c r="O164" s="61">
        <f t="shared" si="45"/>
        <v>0</v>
      </c>
      <c r="P164" s="62">
        <f t="shared" si="49"/>
        <v>7953485</v>
      </c>
    </row>
    <row r="165" spans="1:16" x14ac:dyDescent="0.3">
      <c r="A165" s="59">
        <f t="shared" si="46"/>
        <v>0</v>
      </c>
      <c r="B165" s="59" t="str">
        <f t="shared" si="46"/>
        <v>Class 14.1</v>
      </c>
      <c r="C165" s="60">
        <f>IF(B165="","",IF($B165='[36]9.1. CCA Support Schedule'!$B$12,'[36]9.1. CCA Support Schedule'!$C$12,IF(B165='[36]9.1. CCA Support Schedule'!$B$13,'[36]9.1. CCA Support Schedule'!$C$13,IF(B165='[36]9.1. CCA Support Schedule'!$B$14,'[36]9.1. CCA Support Schedule'!$C$14,IF(B165='[36]9.1. CCA Support Schedule'!$B$15,'[36]9.1. CCA Support Schedule'!$C$15,IF(B165='[36]9.1. CCA Support Schedule'!$B$16,'[36]9.1. CCA Support Schedule'!$C$16,IF(B165='[36]9.1. CCA Support Schedule'!$B$17,'[36]9.1. CCA Support Schedule'!$C$17,IF(B165='[36]9.1. CCA Support Schedule'!$B$18,'[36]9.1. CCA Support Schedule'!$C$18,IF(B165='[36]9.1. CCA Support Schedule'!$B$19,'[36]9.1. CCA Support Schedule'!$C$19,IF(B165='[36]9.1. CCA Support Schedule'!$B$20,'[36]9.1. CCA Support Schedule'!$C$20,IF(B165='[36]9.1. CCA Support Schedule'!$B$21,'[36]9.1. CCA Support Schedule'!$C$21,IF(B165='[36]9.1. CCA Support Schedule'!$B$22,'[36]9.1. CCA Support Schedule'!$C$22,IF(B165='[36]9.1. CCA Support Schedule'!$B$23,'[36]9.1. CCA Support Schedule'!$C$23,IF(B165='[36]9.1. CCA Support Schedule'!$B$24,'[36]9.1. CCA Support Schedule'!$C$24,IF(B165='[36]9.1. CCA Support Schedule'!$B$25,'[36]9.1. CCA Support Schedule'!$C$25,IF(B165='[36]9.1. CCA Support Schedule'!$B$26,'[36]9.1. CCA Support Schedule'!$C$26,IF(B165='[36]9.1. CCA Support Schedule'!$B$27,'[36]9.1. CCA Support Schedule'!$C$27,IF(B165='[36]9.1. CCA Support Schedule'!$B$28,'[36]9.1. CCA Support Schedule'!$C$28,IF(B165='[36]9.1. CCA Support Schedule'!$B$29,'[36]9.1. CCA Support Schedule'!$C$29,"")))))))))))))))))))</f>
        <v>0.05</v>
      </c>
      <c r="D165" s="59">
        <f t="shared" si="41"/>
        <v>1836415.1130000001</v>
      </c>
      <c r="E165" s="54"/>
      <c r="F165" s="61"/>
      <c r="G165" s="61"/>
      <c r="H165" s="61">
        <f>'[36]REF.3 - CCA Continuity Schedule'!$O$17</f>
        <v>0</v>
      </c>
      <c r="I165" s="62">
        <f t="shared" si="42"/>
        <v>0</v>
      </c>
      <c r="J165" s="62">
        <f t="shared" si="43"/>
        <v>0</v>
      </c>
      <c r="K165" s="62">
        <f t="shared" si="47"/>
        <v>0</v>
      </c>
      <c r="L165" s="62">
        <f t="shared" si="48"/>
        <v>0</v>
      </c>
      <c r="M165" s="62" t="str">
        <f t="shared" si="44"/>
        <v>Calculate Manually</v>
      </c>
      <c r="N165" s="63" t="str">
        <f xml:space="preserve"> (IF(M165&lt;0,M165,IF(B165='9.1. CCA Support Schedule'!$B$19,"Calculate Manually",IF(B165='9.1. CCA Support Schedule'!$B$18,"Calculate Manually",IFERROR(IF(C165="","",M165*C165),"")))))</f>
        <v>Calculate Manually</v>
      </c>
      <c r="O165" s="61">
        <f>D165*0.05</f>
        <v>91820.755650000006</v>
      </c>
      <c r="P165" s="62">
        <f t="shared" si="49"/>
        <v>1744594.3573500002</v>
      </c>
    </row>
    <row r="166" spans="1:16" x14ac:dyDescent="0.3">
      <c r="A166" s="59">
        <f t="shared" si="46"/>
        <v>0</v>
      </c>
      <c r="B166" s="59">
        <f t="shared" si="46"/>
        <v>0</v>
      </c>
      <c r="C166" s="60">
        <f>IF(B166="","",IF($B166='[36]9.1. CCA Support Schedule'!$B$12,'[36]9.1. CCA Support Schedule'!$C$12,IF(B166='[36]9.1. CCA Support Schedule'!$B$13,'[36]9.1. CCA Support Schedule'!$C$13,IF(B166='[36]9.1. CCA Support Schedule'!$B$14,'[36]9.1. CCA Support Schedule'!$C$14,IF(B166='[36]9.1. CCA Support Schedule'!$B$15,'[36]9.1. CCA Support Schedule'!$C$15,IF(B166='[36]9.1. CCA Support Schedule'!$B$16,'[36]9.1. CCA Support Schedule'!$C$16,IF(B166='[36]9.1. CCA Support Schedule'!$B$17,'[36]9.1. CCA Support Schedule'!$C$17,IF(B166='[36]9.1. CCA Support Schedule'!$B$18,'[36]9.1. CCA Support Schedule'!$C$18,IF(B166='[36]9.1. CCA Support Schedule'!$B$19,'[36]9.1. CCA Support Schedule'!$C$19,IF(B166='[36]9.1. CCA Support Schedule'!$B$20,'[36]9.1. CCA Support Schedule'!$C$20,IF(B166='[36]9.1. CCA Support Schedule'!$B$21,'[36]9.1. CCA Support Schedule'!$C$21,IF(B166='[36]9.1. CCA Support Schedule'!$B$22,'[36]9.1. CCA Support Schedule'!$C$22,IF(B166='[36]9.1. CCA Support Schedule'!$B$23,'[36]9.1. CCA Support Schedule'!$C$23,IF(B166='[36]9.1. CCA Support Schedule'!$B$24,'[36]9.1. CCA Support Schedule'!$C$24,IF(B166='[36]9.1. CCA Support Schedule'!$B$25,'[36]9.1. CCA Support Schedule'!$C$25,IF(B166='[36]9.1. CCA Support Schedule'!$B$26,'[36]9.1. CCA Support Schedule'!$C$26,IF(B166='[36]9.1. CCA Support Schedule'!$B$27,'[36]9.1. CCA Support Schedule'!$C$27,IF(B166='[36]9.1. CCA Support Schedule'!$B$28,'[36]9.1. CCA Support Schedule'!$C$28,IF(B166='[36]9.1. CCA Support Schedule'!$B$29,'[36]9.1. CCA Support Schedule'!$C$29,"")))))))))))))))))))</f>
        <v>0</v>
      </c>
      <c r="D166" s="59">
        <f t="shared" si="41"/>
        <v>0</v>
      </c>
      <c r="E166" s="54"/>
      <c r="F166" s="61"/>
      <c r="G166" s="61"/>
      <c r="H166" s="61"/>
      <c r="I166" s="62">
        <f t="shared" si="42"/>
        <v>0</v>
      </c>
      <c r="J166" s="62">
        <f t="shared" si="43"/>
        <v>0</v>
      </c>
      <c r="K166" s="62">
        <f t="shared" si="47"/>
        <v>0</v>
      </c>
      <c r="L166" s="62">
        <f t="shared" si="48"/>
        <v>0</v>
      </c>
      <c r="M166" s="62">
        <f t="shared" si="44"/>
        <v>0</v>
      </c>
      <c r="N166" s="63">
        <f xml:space="preserve"> (IF(M166&lt;0,M166,IF(B166='9.1. CCA Support Schedule'!$B$19,"Calculate Manually",IF(B166='9.1. CCA Support Schedule'!$B$18,"Calculate Manually",IFERROR(IF(C166="","",M166*C166),"")))))</f>
        <v>0</v>
      </c>
      <c r="O166" s="61"/>
      <c r="P166" s="62">
        <f t="shared" si="49"/>
        <v>0</v>
      </c>
    </row>
    <row r="167" spans="1:16" x14ac:dyDescent="0.3">
      <c r="A167" s="59">
        <f t="shared" si="46"/>
        <v>0</v>
      </c>
      <c r="B167" s="59">
        <f t="shared" si="46"/>
        <v>0</v>
      </c>
      <c r="C167" s="60">
        <f>IF(B167="","",IF($B167='[36]9.1. CCA Support Schedule'!$B$12,'[36]9.1. CCA Support Schedule'!$C$12,IF(B167='[36]9.1. CCA Support Schedule'!$B$13,'[36]9.1. CCA Support Schedule'!$C$13,IF(B167='[36]9.1. CCA Support Schedule'!$B$14,'[36]9.1. CCA Support Schedule'!$C$14,IF(B167='[36]9.1. CCA Support Schedule'!$B$15,'[36]9.1. CCA Support Schedule'!$C$15,IF(B167='[36]9.1. CCA Support Schedule'!$B$16,'[36]9.1. CCA Support Schedule'!$C$16,IF(B167='[36]9.1. CCA Support Schedule'!$B$17,'[36]9.1. CCA Support Schedule'!$C$17,IF(B167='[36]9.1. CCA Support Schedule'!$B$18,'[36]9.1. CCA Support Schedule'!$C$18,IF(B167='[36]9.1. CCA Support Schedule'!$B$19,'[36]9.1. CCA Support Schedule'!$C$19,IF(B167='[36]9.1. CCA Support Schedule'!$B$20,'[36]9.1. CCA Support Schedule'!$C$20,IF(B167='[36]9.1. CCA Support Schedule'!$B$21,'[36]9.1. CCA Support Schedule'!$C$21,IF(B167='[36]9.1. CCA Support Schedule'!$B$22,'[36]9.1. CCA Support Schedule'!$C$22,IF(B167='[36]9.1. CCA Support Schedule'!$B$23,'[36]9.1. CCA Support Schedule'!$C$23,IF(B167='[36]9.1. CCA Support Schedule'!$B$24,'[36]9.1. CCA Support Schedule'!$C$24,IF(B167='[36]9.1. CCA Support Schedule'!$B$25,'[36]9.1. CCA Support Schedule'!$C$25,IF(B167='[36]9.1. CCA Support Schedule'!$B$26,'[36]9.1. CCA Support Schedule'!$C$26,IF(B167='[36]9.1. CCA Support Schedule'!$B$27,'[36]9.1. CCA Support Schedule'!$C$27,IF(B167='[36]9.1. CCA Support Schedule'!$B$28,'[36]9.1. CCA Support Schedule'!$C$28,IF(B167='[36]9.1. CCA Support Schedule'!$B$29,'[36]9.1. CCA Support Schedule'!$C$29,"")))))))))))))))))))</f>
        <v>0</v>
      </c>
      <c r="D167" s="59">
        <f t="shared" si="41"/>
        <v>0</v>
      </c>
      <c r="E167" s="54"/>
      <c r="F167" s="61"/>
      <c r="G167" s="61"/>
      <c r="H167" s="61"/>
      <c r="I167" s="62">
        <f t="shared" si="42"/>
        <v>0</v>
      </c>
      <c r="J167" s="62">
        <f t="shared" si="43"/>
        <v>0</v>
      </c>
      <c r="K167" s="62">
        <f t="shared" si="47"/>
        <v>0</v>
      </c>
      <c r="L167" s="62">
        <f t="shared" si="48"/>
        <v>0</v>
      </c>
      <c r="M167" s="62">
        <f t="shared" si="44"/>
        <v>0</v>
      </c>
      <c r="N167" s="63">
        <f xml:space="preserve"> (IF(M167&lt;0,M167,IF(B167='9.1. CCA Support Schedule'!$B$19,"Calculate Manually",IF(B167='9.1. CCA Support Schedule'!$B$18,"Calculate Manually",IFERROR(IF(C167="","",M167*C167),"")))))</f>
        <v>0</v>
      </c>
      <c r="O167" s="61"/>
      <c r="P167" s="62">
        <f t="shared" si="49"/>
        <v>0</v>
      </c>
    </row>
    <row r="168" spans="1:16" x14ac:dyDescent="0.3">
      <c r="A168" s="59">
        <f t="shared" si="46"/>
        <v>0</v>
      </c>
      <c r="B168" s="59">
        <f t="shared" si="46"/>
        <v>0</v>
      </c>
      <c r="C168" s="60">
        <f>IF(B168="","",IF($B168='[36]9.1. CCA Support Schedule'!$B$12,'[36]9.1. CCA Support Schedule'!$C$12,IF(B168='[36]9.1. CCA Support Schedule'!$B$13,'[36]9.1. CCA Support Schedule'!$C$13,IF(B168='[36]9.1. CCA Support Schedule'!$B$14,'[36]9.1. CCA Support Schedule'!$C$14,IF(B168='[36]9.1. CCA Support Schedule'!$B$15,'[36]9.1. CCA Support Schedule'!$C$15,IF(B168='[36]9.1. CCA Support Schedule'!$B$16,'[36]9.1. CCA Support Schedule'!$C$16,IF(B168='[36]9.1. CCA Support Schedule'!$B$17,'[36]9.1. CCA Support Schedule'!$C$17,IF(B168='[36]9.1. CCA Support Schedule'!$B$18,'[36]9.1. CCA Support Schedule'!$C$18,IF(B168='[36]9.1. CCA Support Schedule'!$B$19,'[36]9.1. CCA Support Schedule'!$C$19,IF(B168='[36]9.1. CCA Support Schedule'!$B$20,'[36]9.1. CCA Support Schedule'!$C$20,IF(B168='[36]9.1. CCA Support Schedule'!$B$21,'[36]9.1. CCA Support Schedule'!$C$21,IF(B168='[36]9.1. CCA Support Schedule'!$B$22,'[36]9.1. CCA Support Schedule'!$C$22,IF(B168='[36]9.1. CCA Support Schedule'!$B$23,'[36]9.1. CCA Support Schedule'!$C$23,IF(B168='[36]9.1. CCA Support Schedule'!$B$24,'[36]9.1. CCA Support Schedule'!$C$24,IF(B168='[36]9.1. CCA Support Schedule'!$B$25,'[36]9.1. CCA Support Schedule'!$C$25,IF(B168='[36]9.1. CCA Support Schedule'!$B$26,'[36]9.1. CCA Support Schedule'!$C$26,IF(B168='[36]9.1. CCA Support Schedule'!$B$27,'[36]9.1. CCA Support Schedule'!$C$27,IF(B168='[36]9.1. CCA Support Schedule'!$B$28,'[36]9.1. CCA Support Schedule'!$C$28,IF(B168='[36]9.1. CCA Support Schedule'!$B$29,'[36]9.1. CCA Support Schedule'!$C$29,"")))))))))))))))))))</f>
        <v>0</v>
      </c>
      <c r="D168" s="59">
        <f t="shared" si="41"/>
        <v>0</v>
      </c>
      <c r="E168" s="54"/>
      <c r="F168" s="61"/>
      <c r="G168" s="61"/>
      <c r="H168" s="61"/>
      <c r="I168" s="62">
        <f t="shared" si="42"/>
        <v>0</v>
      </c>
      <c r="J168" s="62">
        <f t="shared" si="43"/>
        <v>0</v>
      </c>
      <c r="K168" s="62">
        <f t="shared" si="47"/>
        <v>0</v>
      </c>
      <c r="L168" s="62">
        <f t="shared" si="48"/>
        <v>0</v>
      </c>
      <c r="M168" s="62">
        <f t="shared" si="44"/>
        <v>0</v>
      </c>
      <c r="N168" s="63">
        <f xml:space="preserve"> (IF(M168&lt;0,M168,IF(B168='9.1. CCA Support Schedule'!$B$19,"Calculate Manually",IF(B168='9.1. CCA Support Schedule'!$B$18,"Calculate Manually",IFERROR(IF(C168="","",M168*C168),"")))))</f>
        <v>0</v>
      </c>
      <c r="O168" s="61"/>
      <c r="P168" s="62">
        <f t="shared" si="49"/>
        <v>0</v>
      </c>
    </row>
    <row r="169" spans="1:16" x14ac:dyDescent="0.3">
      <c r="A169" s="59">
        <f t="shared" si="46"/>
        <v>0</v>
      </c>
      <c r="B169" s="59">
        <f t="shared" si="46"/>
        <v>0</v>
      </c>
      <c r="C169" s="60">
        <f>IF(B169="","",IF($B169='[36]9.1. CCA Support Schedule'!$B$12,'[36]9.1. CCA Support Schedule'!$C$12,IF(B169='[36]9.1. CCA Support Schedule'!$B$13,'[36]9.1. CCA Support Schedule'!$C$13,IF(B169='[36]9.1. CCA Support Schedule'!$B$14,'[36]9.1. CCA Support Schedule'!$C$14,IF(B169='[36]9.1. CCA Support Schedule'!$B$15,'[36]9.1. CCA Support Schedule'!$C$15,IF(B169='[36]9.1. CCA Support Schedule'!$B$16,'[36]9.1. CCA Support Schedule'!$C$16,IF(B169='[36]9.1. CCA Support Schedule'!$B$17,'[36]9.1. CCA Support Schedule'!$C$17,IF(B169='[36]9.1. CCA Support Schedule'!$B$18,'[36]9.1. CCA Support Schedule'!$C$18,IF(B169='[36]9.1. CCA Support Schedule'!$B$19,'[36]9.1. CCA Support Schedule'!$C$19,IF(B169='[36]9.1. CCA Support Schedule'!$B$20,'[36]9.1. CCA Support Schedule'!$C$20,IF(B169='[36]9.1. CCA Support Schedule'!$B$21,'[36]9.1. CCA Support Schedule'!$C$21,IF(B169='[36]9.1. CCA Support Schedule'!$B$22,'[36]9.1. CCA Support Schedule'!$C$22,IF(B169='[36]9.1. CCA Support Schedule'!$B$23,'[36]9.1. CCA Support Schedule'!$C$23,IF(B169='[36]9.1. CCA Support Schedule'!$B$24,'[36]9.1. CCA Support Schedule'!$C$24,IF(B169='[36]9.1. CCA Support Schedule'!$B$25,'[36]9.1. CCA Support Schedule'!$C$25,IF(B169='[36]9.1. CCA Support Schedule'!$B$26,'[36]9.1. CCA Support Schedule'!$C$26,IF(B169='[36]9.1. CCA Support Schedule'!$B$27,'[36]9.1. CCA Support Schedule'!$C$27,IF(B169='[36]9.1. CCA Support Schedule'!$B$28,'[36]9.1. CCA Support Schedule'!$C$28,IF(B169='[36]9.1. CCA Support Schedule'!$B$29,'[36]9.1. CCA Support Schedule'!$C$29,"")))))))))))))))))))</f>
        <v>0</v>
      </c>
      <c r="D169" s="59">
        <f t="shared" si="41"/>
        <v>0</v>
      </c>
      <c r="E169" s="54"/>
      <c r="F169" s="61"/>
      <c r="G169" s="61"/>
      <c r="H169" s="61"/>
      <c r="I169" s="62">
        <f t="shared" si="42"/>
        <v>0</v>
      </c>
      <c r="J169" s="62">
        <f t="shared" si="43"/>
        <v>0</v>
      </c>
      <c r="K169" s="62">
        <f t="shared" si="47"/>
        <v>0</v>
      </c>
      <c r="L169" s="62">
        <f t="shared" si="48"/>
        <v>0</v>
      </c>
      <c r="M169" s="62">
        <f t="shared" si="44"/>
        <v>0</v>
      </c>
      <c r="N169" s="63">
        <f xml:space="preserve"> (IF(M169&lt;0,M169,IF(B169='9.1. CCA Support Schedule'!$B$19,"Calculate Manually",IF(B169='9.1. CCA Support Schedule'!$B$18,"Calculate Manually",IFERROR(IF(C169="","",M169*C169),"")))))</f>
        <v>0</v>
      </c>
      <c r="O169" s="61"/>
      <c r="P169" s="62">
        <f t="shared" si="49"/>
        <v>0</v>
      </c>
    </row>
    <row r="170" spans="1:16" x14ac:dyDescent="0.3">
      <c r="A170" s="59">
        <f t="shared" si="46"/>
        <v>0</v>
      </c>
      <c r="B170" s="59">
        <f t="shared" si="46"/>
        <v>0</v>
      </c>
      <c r="C170" s="60">
        <f>IF(B170="","",IF($B170='[36]9.1. CCA Support Schedule'!$B$12,'[36]9.1. CCA Support Schedule'!$C$12,IF(B170='[36]9.1. CCA Support Schedule'!$B$13,'[36]9.1. CCA Support Schedule'!$C$13,IF(B170='[36]9.1. CCA Support Schedule'!$B$14,'[36]9.1. CCA Support Schedule'!$C$14,IF(B170='[36]9.1. CCA Support Schedule'!$B$15,'[36]9.1. CCA Support Schedule'!$C$15,IF(B170='[36]9.1. CCA Support Schedule'!$B$16,'[36]9.1. CCA Support Schedule'!$C$16,IF(B170='[36]9.1. CCA Support Schedule'!$B$17,'[36]9.1. CCA Support Schedule'!$C$17,IF(B170='[36]9.1. CCA Support Schedule'!$B$18,'[36]9.1. CCA Support Schedule'!$C$18,IF(B170='[36]9.1. CCA Support Schedule'!$B$19,'[36]9.1. CCA Support Schedule'!$C$19,IF(B170='[36]9.1. CCA Support Schedule'!$B$20,'[36]9.1. CCA Support Schedule'!$C$20,IF(B170='[36]9.1. CCA Support Schedule'!$B$21,'[36]9.1. CCA Support Schedule'!$C$21,IF(B170='[36]9.1. CCA Support Schedule'!$B$22,'[36]9.1. CCA Support Schedule'!$C$22,IF(B170='[36]9.1. CCA Support Schedule'!$B$23,'[36]9.1. CCA Support Schedule'!$C$23,IF(B170='[36]9.1. CCA Support Schedule'!$B$24,'[36]9.1. CCA Support Schedule'!$C$24,IF(B170='[36]9.1. CCA Support Schedule'!$B$25,'[36]9.1. CCA Support Schedule'!$C$25,IF(B170='[36]9.1. CCA Support Schedule'!$B$26,'[36]9.1. CCA Support Schedule'!$C$26,IF(B170='[36]9.1. CCA Support Schedule'!$B$27,'[36]9.1. CCA Support Schedule'!$C$27,IF(B170='[36]9.1. CCA Support Schedule'!$B$28,'[36]9.1. CCA Support Schedule'!$C$28,IF(B170='[36]9.1. CCA Support Schedule'!$B$29,'[36]9.1. CCA Support Schedule'!$C$29,"")))))))))))))))))))</f>
        <v>0</v>
      </c>
      <c r="D170" s="59">
        <f t="shared" si="41"/>
        <v>0</v>
      </c>
      <c r="E170" s="54"/>
      <c r="F170" s="61"/>
      <c r="G170" s="61"/>
      <c r="H170" s="61"/>
      <c r="I170" s="62">
        <f t="shared" si="42"/>
        <v>0</v>
      </c>
      <c r="J170" s="62">
        <f t="shared" si="43"/>
        <v>0</v>
      </c>
      <c r="K170" s="62">
        <f t="shared" si="47"/>
        <v>0</v>
      </c>
      <c r="L170" s="62">
        <f t="shared" si="48"/>
        <v>0</v>
      </c>
      <c r="M170" s="62">
        <f t="shared" si="44"/>
        <v>0</v>
      </c>
      <c r="N170" s="63">
        <f xml:space="preserve"> (IF(M170&lt;0,M170,IF(B170='9.1. CCA Support Schedule'!$B$19,"Calculate Manually",IF(B170='9.1. CCA Support Schedule'!$B$18,"Calculate Manually",IFERROR(IF(C170="","",M170*C170),"")))))</f>
        <v>0</v>
      </c>
      <c r="O170" s="61"/>
      <c r="P170" s="62">
        <f t="shared" si="49"/>
        <v>0</v>
      </c>
    </row>
    <row r="171" spans="1:16" x14ac:dyDescent="0.3">
      <c r="A171" s="59">
        <f t="shared" si="46"/>
        <v>0</v>
      </c>
      <c r="B171" s="59">
        <f t="shared" si="46"/>
        <v>0</v>
      </c>
      <c r="C171" s="60">
        <f>IF(B171="","",IF($B171='[36]9.1. CCA Support Schedule'!$B$12,'[36]9.1. CCA Support Schedule'!$C$12,IF(B171='[36]9.1. CCA Support Schedule'!$B$13,'[36]9.1. CCA Support Schedule'!$C$13,IF(B171='[36]9.1. CCA Support Schedule'!$B$14,'[36]9.1. CCA Support Schedule'!$C$14,IF(B171='[36]9.1. CCA Support Schedule'!$B$15,'[36]9.1. CCA Support Schedule'!$C$15,IF(B171='[36]9.1. CCA Support Schedule'!$B$16,'[36]9.1. CCA Support Schedule'!$C$16,IF(B171='[36]9.1. CCA Support Schedule'!$B$17,'[36]9.1. CCA Support Schedule'!$C$17,IF(B171='[36]9.1. CCA Support Schedule'!$B$18,'[36]9.1. CCA Support Schedule'!$C$18,IF(B171='[36]9.1. CCA Support Schedule'!$B$19,'[36]9.1. CCA Support Schedule'!$C$19,IF(B171='[36]9.1. CCA Support Schedule'!$B$20,'[36]9.1. CCA Support Schedule'!$C$20,IF(B171='[36]9.1. CCA Support Schedule'!$B$21,'[36]9.1. CCA Support Schedule'!$C$21,IF(B171='[36]9.1. CCA Support Schedule'!$B$22,'[36]9.1. CCA Support Schedule'!$C$22,IF(B171='[36]9.1. CCA Support Schedule'!$B$23,'[36]9.1. CCA Support Schedule'!$C$23,IF(B171='[36]9.1. CCA Support Schedule'!$B$24,'[36]9.1. CCA Support Schedule'!$C$24,IF(B171='[36]9.1. CCA Support Schedule'!$B$25,'[36]9.1. CCA Support Schedule'!$C$25,IF(B171='[36]9.1. CCA Support Schedule'!$B$26,'[36]9.1. CCA Support Schedule'!$C$26,IF(B171='[36]9.1. CCA Support Schedule'!$B$27,'[36]9.1. CCA Support Schedule'!$C$27,IF(B171='[36]9.1. CCA Support Schedule'!$B$28,'[36]9.1. CCA Support Schedule'!$C$28,IF(B171='[36]9.1. CCA Support Schedule'!$B$29,'[36]9.1. CCA Support Schedule'!$C$29,"")))))))))))))))))))</f>
        <v>0</v>
      </c>
      <c r="D171" s="59">
        <f t="shared" si="41"/>
        <v>0</v>
      </c>
      <c r="E171" s="54"/>
      <c r="F171" s="61"/>
      <c r="G171" s="61"/>
      <c r="H171" s="61"/>
      <c r="I171" s="62">
        <f t="shared" si="42"/>
        <v>0</v>
      </c>
      <c r="J171" s="62">
        <f t="shared" si="43"/>
        <v>0</v>
      </c>
      <c r="K171" s="62">
        <f t="shared" si="47"/>
        <v>0</v>
      </c>
      <c r="L171" s="62">
        <f t="shared" si="48"/>
        <v>0</v>
      </c>
      <c r="M171" s="62">
        <f t="shared" si="44"/>
        <v>0</v>
      </c>
      <c r="N171" s="63">
        <f xml:space="preserve"> (IF(M171&lt;0,M171,IF(B171='9.1. CCA Support Schedule'!$B$19,"Calculate Manually",IF(B171='9.1. CCA Support Schedule'!$B$18,"Calculate Manually",IFERROR(IF(C171="","",M171*C171),"")))))</f>
        <v>0</v>
      </c>
      <c r="O171" s="61"/>
      <c r="P171" s="62">
        <f t="shared" si="49"/>
        <v>0</v>
      </c>
    </row>
    <row r="172" spans="1:16" x14ac:dyDescent="0.3">
      <c r="A172" s="59">
        <f t="shared" si="46"/>
        <v>0</v>
      </c>
      <c r="B172" s="59">
        <f t="shared" si="46"/>
        <v>0</v>
      </c>
      <c r="C172" s="60">
        <f>IF(B172="","",IF($B172='[36]9.1. CCA Support Schedule'!$B$12,'[36]9.1. CCA Support Schedule'!$C$12,IF(B172='[36]9.1. CCA Support Schedule'!$B$13,'[36]9.1. CCA Support Schedule'!$C$13,IF(B172='[36]9.1. CCA Support Schedule'!$B$14,'[36]9.1. CCA Support Schedule'!$C$14,IF(B172='[36]9.1. CCA Support Schedule'!$B$15,'[36]9.1. CCA Support Schedule'!$C$15,IF(B172='[36]9.1. CCA Support Schedule'!$B$16,'[36]9.1. CCA Support Schedule'!$C$16,IF(B172='[36]9.1. CCA Support Schedule'!$B$17,'[36]9.1. CCA Support Schedule'!$C$17,IF(B172='[36]9.1. CCA Support Schedule'!$B$18,'[36]9.1. CCA Support Schedule'!$C$18,IF(B172='[36]9.1. CCA Support Schedule'!$B$19,'[36]9.1. CCA Support Schedule'!$C$19,IF(B172='[36]9.1. CCA Support Schedule'!$B$20,'[36]9.1. CCA Support Schedule'!$C$20,IF(B172='[36]9.1. CCA Support Schedule'!$B$21,'[36]9.1. CCA Support Schedule'!$C$21,IF(B172='[36]9.1. CCA Support Schedule'!$B$22,'[36]9.1. CCA Support Schedule'!$C$22,IF(B172='[36]9.1. CCA Support Schedule'!$B$23,'[36]9.1. CCA Support Schedule'!$C$23,IF(B172='[36]9.1. CCA Support Schedule'!$B$24,'[36]9.1. CCA Support Schedule'!$C$24,IF(B172='[36]9.1. CCA Support Schedule'!$B$25,'[36]9.1. CCA Support Schedule'!$C$25,IF(B172='[36]9.1. CCA Support Schedule'!$B$26,'[36]9.1. CCA Support Schedule'!$C$26,IF(B172='[36]9.1. CCA Support Schedule'!$B$27,'[36]9.1. CCA Support Schedule'!$C$27,IF(B172='[36]9.1. CCA Support Schedule'!$B$28,'[36]9.1. CCA Support Schedule'!$C$28,IF(B172='[36]9.1. CCA Support Schedule'!$B$29,'[36]9.1. CCA Support Schedule'!$C$29,"")))))))))))))))))))</f>
        <v>0</v>
      </c>
      <c r="D172" s="59">
        <f t="shared" si="41"/>
        <v>0</v>
      </c>
      <c r="E172" s="54"/>
      <c r="F172" s="61"/>
      <c r="G172" s="61"/>
      <c r="H172" s="61"/>
      <c r="I172" s="62">
        <f t="shared" si="42"/>
        <v>0</v>
      </c>
      <c r="J172" s="62">
        <f t="shared" si="43"/>
        <v>0</v>
      </c>
      <c r="K172" s="62">
        <f t="shared" si="47"/>
        <v>0</v>
      </c>
      <c r="L172" s="62">
        <f t="shared" si="48"/>
        <v>0</v>
      </c>
      <c r="M172" s="62">
        <f t="shared" si="44"/>
        <v>0</v>
      </c>
      <c r="N172" s="63">
        <f xml:space="preserve"> (IF(M172&lt;0,M172,IF(B172='9.1. CCA Support Schedule'!$B$19,"Calculate Manually",IF(B172='9.1. CCA Support Schedule'!$B$18,"Calculate Manually",IFERROR(IF(C172="","",M172*C172),"")))))</f>
        <v>0</v>
      </c>
      <c r="O172" s="61"/>
      <c r="P172" s="62">
        <f t="shared" si="49"/>
        <v>0</v>
      </c>
    </row>
    <row r="173" spans="1:16" x14ac:dyDescent="0.3">
      <c r="A173" s="59">
        <f t="shared" ref="A173:B175" si="50">A142</f>
        <v>0</v>
      </c>
      <c r="B173" s="59">
        <f t="shared" si="50"/>
        <v>0</v>
      </c>
      <c r="C173" s="60">
        <f>IF(B173="","",IF($B173='[36]9.1. CCA Support Schedule'!$B$12,'[36]9.1. CCA Support Schedule'!$C$12,IF(B173='[36]9.1. CCA Support Schedule'!$B$13,'[36]9.1. CCA Support Schedule'!$C$13,IF(B173='[36]9.1. CCA Support Schedule'!$B$14,'[36]9.1. CCA Support Schedule'!$C$14,IF(B173='[36]9.1. CCA Support Schedule'!$B$15,'[36]9.1. CCA Support Schedule'!$C$15,IF(B173='[36]9.1. CCA Support Schedule'!$B$16,'[36]9.1. CCA Support Schedule'!$C$16,IF(B173='[36]9.1. CCA Support Schedule'!$B$17,'[36]9.1. CCA Support Schedule'!$C$17,IF(B173='[36]9.1. CCA Support Schedule'!$B$18,'[36]9.1. CCA Support Schedule'!$C$18,IF(B173='[36]9.1. CCA Support Schedule'!$B$19,'[36]9.1. CCA Support Schedule'!$C$19,IF(B173='[36]9.1. CCA Support Schedule'!$B$20,'[36]9.1. CCA Support Schedule'!$C$20,IF(B173='[36]9.1. CCA Support Schedule'!$B$21,'[36]9.1. CCA Support Schedule'!$C$21,IF(B173='[36]9.1. CCA Support Schedule'!$B$22,'[36]9.1. CCA Support Schedule'!$C$22,IF(B173='[36]9.1. CCA Support Schedule'!$B$23,'[36]9.1. CCA Support Schedule'!$C$23,IF(B173='[36]9.1. CCA Support Schedule'!$B$24,'[36]9.1. CCA Support Schedule'!$C$24,IF(B173='[36]9.1. CCA Support Schedule'!$B$25,'[36]9.1. CCA Support Schedule'!$C$25,IF(B173='[36]9.1. CCA Support Schedule'!$B$26,'[36]9.1. CCA Support Schedule'!$C$26,IF(B173='[36]9.1. CCA Support Schedule'!$B$27,'[36]9.1. CCA Support Schedule'!$C$27,IF(B173='[36]9.1. CCA Support Schedule'!$B$28,'[36]9.1. CCA Support Schedule'!$C$28,IF(B173='[36]9.1. CCA Support Schedule'!$B$29,'[36]9.1. CCA Support Schedule'!$C$29,"")))))))))))))))))))</f>
        <v>0</v>
      </c>
      <c r="D173" s="59">
        <f t="shared" si="41"/>
        <v>0</v>
      </c>
      <c r="E173" s="54"/>
      <c r="F173" s="61"/>
      <c r="G173" s="61"/>
      <c r="H173" s="61"/>
      <c r="I173" s="62">
        <f t="shared" si="42"/>
        <v>0</v>
      </c>
      <c r="J173" s="62">
        <f t="shared" si="43"/>
        <v>0</v>
      </c>
      <c r="K173" s="62">
        <f t="shared" si="47"/>
        <v>0</v>
      </c>
      <c r="L173" s="62">
        <f t="shared" si="48"/>
        <v>0</v>
      </c>
      <c r="M173" s="62">
        <f t="shared" si="44"/>
        <v>0</v>
      </c>
      <c r="N173" s="63">
        <f xml:space="preserve"> (IF(M173&lt;0,M173,IF(B173='9.1. CCA Support Schedule'!$B$19,"Calculate Manually",IF(B173='9.1. CCA Support Schedule'!$B$18,"Calculate Manually",IFERROR(IF(C173="","",M173*C173),"")))))</f>
        <v>0</v>
      </c>
      <c r="O173" s="61"/>
      <c r="P173" s="62">
        <f t="shared" si="49"/>
        <v>0</v>
      </c>
    </row>
    <row r="174" spans="1:16" x14ac:dyDescent="0.3">
      <c r="A174" s="59">
        <f t="shared" si="50"/>
        <v>0</v>
      </c>
      <c r="B174" s="59">
        <f t="shared" si="50"/>
        <v>0</v>
      </c>
      <c r="C174" s="60">
        <f>IF(B174="","",IF($B174='[36]9.1. CCA Support Schedule'!$B$12,'[36]9.1. CCA Support Schedule'!$C$12,IF(B174='[36]9.1. CCA Support Schedule'!$B$13,'[36]9.1. CCA Support Schedule'!$C$13,IF(B174='[36]9.1. CCA Support Schedule'!$B$14,'[36]9.1. CCA Support Schedule'!$C$14,IF(B174='[36]9.1. CCA Support Schedule'!$B$15,'[36]9.1. CCA Support Schedule'!$C$15,IF(B174='[36]9.1. CCA Support Schedule'!$B$16,'[36]9.1. CCA Support Schedule'!$C$16,IF(B174='[36]9.1. CCA Support Schedule'!$B$17,'[36]9.1. CCA Support Schedule'!$C$17,IF(B174='[36]9.1. CCA Support Schedule'!$B$18,'[36]9.1. CCA Support Schedule'!$C$18,IF(B174='[36]9.1. CCA Support Schedule'!$B$19,'[36]9.1. CCA Support Schedule'!$C$19,IF(B174='[36]9.1. CCA Support Schedule'!$B$20,'[36]9.1. CCA Support Schedule'!$C$20,IF(B174='[36]9.1. CCA Support Schedule'!$B$21,'[36]9.1. CCA Support Schedule'!$C$21,IF(B174='[36]9.1. CCA Support Schedule'!$B$22,'[36]9.1. CCA Support Schedule'!$C$22,IF(B174='[36]9.1. CCA Support Schedule'!$B$23,'[36]9.1. CCA Support Schedule'!$C$23,IF(B174='[36]9.1. CCA Support Schedule'!$B$24,'[36]9.1. CCA Support Schedule'!$C$24,IF(B174='[36]9.1. CCA Support Schedule'!$B$25,'[36]9.1. CCA Support Schedule'!$C$25,IF(B174='[36]9.1. CCA Support Schedule'!$B$26,'[36]9.1. CCA Support Schedule'!$C$26,IF(B174='[36]9.1. CCA Support Schedule'!$B$27,'[36]9.1. CCA Support Schedule'!$C$27,IF(B174='[36]9.1. CCA Support Schedule'!$B$28,'[36]9.1. CCA Support Schedule'!$C$28,IF(B174='[36]9.1. CCA Support Schedule'!$B$29,'[36]9.1. CCA Support Schedule'!$C$29,"")))))))))))))))))))</f>
        <v>0</v>
      </c>
      <c r="D174" s="59">
        <f t="shared" si="41"/>
        <v>0</v>
      </c>
      <c r="E174" s="54"/>
      <c r="F174" s="61"/>
      <c r="G174" s="61"/>
      <c r="H174" s="61"/>
      <c r="I174" s="62">
        <f t="shared" si="42"/>
        <v>0</v>
      </c>
      <c r="J174" s="62">
        <f t="shared" si="43"/>
        <v>0</v>
      </c>
      <c r="K174" s="62">
        <f t="shared" si="47"/>
        <v>0</v>
      </c>
      <c r="L174" s="62">
        <f t="shared" si="48"/>
        <v>0</v>
      </c>
      <c r="M174" s="62">
        <f t="shared" si="44"/>
        <v>0</v>
      </c>
      <c r="N174" s="63">
        <f xml:space="preserve"> (IF(M174&lt;0,M174,IF(B174='9.1. CCA Support Schedule'!$B$19,"Calculate Manually",IF(B174='9.1. CCA Support Schedule'!$B$18,"Calculate Manually",IFERROR(IF(C174="","",M174*C174),"")))))</f>
        <v>0</v>
      </c>
      <c r="O174" s="61"/>
      <c r="P174" s="62">
        <f t="shared" si="49"/>
        <v>0</v>
      </c>
    </row>
    <row r="175" spans="1:16" x14ac:dyDescent="0.3">
      <c r="A175" s="59">
        <f t="shared" si="50"/>
        <v>0</v>
      </c>
      <c r="B175" s="59">
        <f t="shared" si="50"/>
        <v>0</v>
      </c>
      <c r="C175" s="60">
        <f>IF(B175="","",IF($B175='[36]9.1. CCA Support Schedule'!$B$12,'[36]9.1. CCA Support Schedule'!$C$12,IF(B175='[36]9.1. CCA Support Schedule'!$B$13,'[36]9.1. CCA Support Schedule'!$C$13,IF(B175='[36]9.1. CCA Support Schedule'!$B$14,'[36]9.1. CCA Support Schedule'!$C$14,IF(B175='[36]9.1. CCA Support Schedule'!$B$15,'[36]9.1. CCA Support Schedule'!$C$15,IF(B175='[36]9.1. CCA Support Schedule'!$B$16,'[36]9.1. CCA Support Schedule'!$C$16,IF(B175='[36]9.1. CCA Support Schedule'!$B$17,'[36]9.1. CCA Support Schedule'!$C$17,IF(B175='[36]9.1. CCA Support Schedule'!$B$18,'[36]9.1. CCA Support Schedule'!$C$18,IF(B175='[36]9.1. CCA Support Schedule'!$B$19,'[36]9.1. CCA Support Schedule'!$C$19,IF(B175='[36]9.1. CCA Support Schedule'!$B$20,'[36]9.1. CCA Support Schedule'!$C$20,IF(B175='[36]9.1. CCA Support Schedule'!$B$21,'[36]9.1. CCA Support Schedule'!$C$21,IF(B175='[36]9.1. CCA Support Schedule'!$B$22,'[36]9.1. CCA Support Schedule'!$C$22,IF(B175='[36]9.1. CCA Support Schedule'!$B$23,'[36]9.1. CCA Support Schedule'!$C$23,IF(B175='[36]9.1. CCA Support Schedule'!$B$24,'[36]9.1. CCA Support Schedule'!$C$24,IF(B175='[36]9.1. CCA Support Schedule'!$B$25,'[36]9.1. CCA Support Schedule'!$C$25,IF(B175='[36]9.1. CCA Support Schedule'!$B$26,'[36]9.1. CCA Support Schedule'!$C$26,IF(B175='[36]9.1. CCA Support Schedule'!$B$27,'[36]9.1. CCA Support Schedule'!$C$27,IF(B175='[36]9.1. CCA Support Schedule'!$B$28,'[36]9.1. CCA Support Schedule'!$C$28,IF(B175='[36]9.1. CCA Support Schedule'!$B$29,'[36]9.1. CCA Support Schedule'!$C$29,"")))))))))))))))))))</f>
        <v>0</v>
      </c>
      <c r="D175" s="59">
        <f t="shared" si="41"/>
        <v>0</v>
      </c>
      <c r="E175" s="54"/>
      <c r="F175" s="61"/>
      <c r="G175" s="61"/>
      <c r="H175" s="61"/>
      <c r="I175" s="62">
        <f t="shared" si="42"/>
        <v>0</v>
      </c>
      <c r="J175" s="62">
        <f t="shared" si="43"/>
        <v>0</v>
      </c>
      <c r="K175" s="62">
        <f t="shared" si="47"/>
        <v>0</v>
      </c>
      <c r="L175" s="62">
        <f t="shared" si="48"/>
        <v>0</v>
      </c>
      <c r="M175" s="62">
        <f t="shared" si="44"/>
        <v>0</v>
      </c>
      <c r="N175" s="63">
        <f xml:space="preserve"> (IF(M175&lt;0,M175,IF(B175='9.1. CCA Support Schedule'!$B$19,"Calculate Manually",IF(B175='9.1. CCA Support Schedule'!$B$18,"Calculate Manually",IFERROR(IF(C175="","",M175*C175),"")))))</f>
        <v>0</v>
      </c>
      <c r="O175" s="61"/>
      <c r="P175" s="62">
        <f t="shared" si="49"/>
        <v>0</v>
      </c>
    </row>
    <row r="176" spans="1:16" x14ac:dyDescent="0.3">
      <c r="A176" s="69"/>
      <c r="B176" s="69"/>
      <c r="C176" s="70"/>
      <c r="D176" s="55"/>
      <c r="E176" s="54"/>
      <c r="F176" s="54"/>
      <c r="G176" s="54"/>
      <c r="H176" s="54"/>
      <c r="I176" s="55"/>
      <c r="J176" s="55"/>
      <c r="K176" s="55"/>
      <c r="L176" s="55"/>
      <c r="M176" s="55"/>
      <c r="N176" s="56"/>
      <c r="O176" s="54"/>
      <c r="P176" s="55"/>
    </row>
    <row r="177" spans="1:16" ht="15" thickBot="1" x14ac:dyDescent="0.35">
      <c r="A177" s="64"/>
      <c r="B177" s="64"/>
      <c r="C177" s="65" t="s">
        <v>34</v>
      </c>
      <c r="D177" s="66">
        <f>SUM(D155:D175)</f>
        <v>30503038.911674298</v>
      </c>
      <c r="E177" s="54"/>
      <c r="F177" s="67">
        <f>SUM(F155:F176)</f>
        <v>7358733</v>
      </c>
      <c r="G177" s="67">
        <f>SUM(G155:G176)</f>
        <v>0</v>
      </c>
      <c r="H177" s="67">
        <f>SUM(H155:H176)</f>
        <v>0</v>
      </c>
      <c r="I177" s="66">
        <f>SUM(I155:I176)</f>
        <v>0</v>
      </c>
      <c r="J177" s="66">
        <f>SUM(J155:J176)</f>
        <v>0</v>
      </c>
      <c r="K177" s="66">
        <f t="shared" ref="K177:L177" si="51">SUM(K155:K176)</f>
        <v>0</v>
      </c>
      <c r="L177" s="66">
        <f t="shared" si="51"/>
        <v>3679366.5</v>
      </c>
      <c r="M177" s="66">
        <f>SUM(M155:M176)</f>
        <v>32345990.298674297</v>
      </c>
      <c r="N177" s="66">
        <f>SUM(N155:N176)</f>
        <v>2474550.4984360724</v>
      </c>
      <c r="O177" s="67">
        <f>SUM(O155:O176)</f>
        <v>2566371.2540860726</v>
      </c>
      <c r="P177" s="66">
        <f>SUM(P155:P176)</f>
        <v>35295400.657588221</v>
      </c>
    </row>
    <row r="178" spans="1:16" ht="15" thickTop="1" x14ac:dyDescent="0.3"/>
    <row r="180" spans="1:16" ht="14.55" customHeight="1" x14ac:dyDescent="0.3">
      <c r="A180" s="116" t="s">
        <v>40</v>
      </c>
      <c r="B180" s="116"/>
      <c r="C180" s="116"/>
      <c r="D180" s="116"/>
      <c r="E180" s="116"/>
      <c r="F180" s="116"/>
      <c r="G180" s="116"/>
      <c r="H180" s="116"/>
      <c r="I180" s="116"/>
      <c r="J180" s="116"/>
      <c r="K180" s="116"/>
      <c r="L180" s="116"/>
      <c r="M180" s="116"/>
      <c r="N180" s="116"/>
      <c r="O180" s="116"/>
      <c r="P180" s="116"/>
    </row>
    <row r="181" spans="1:16" x14ac:dyDescent="0.3">
      <c r="A181" s="116"/>
      <c r="B181" s="116"/>
      <c r="C181" s="116"/>
      <c r="D181" s="116"/>
      <c r="E181" s="116"/>
      <c r="F181" s="116"/>
      <c r="G181" s="116"/>
      <c r="H181" s="116"/>
      <c r="I181" s="116"/>
      <c r="J181" s="116"/>
      <c r="K181" s="116"/>
      <c r="L181" s="116"/>
      <c r="M181" s="116"/>
      <c r="N181" s="116"/>
      <c r="O181" s="116"/>
      <c r="P181" s="116"/>
    </row>
    <row r="182" spans="1:16" x14ac:dyDescent="0.3">
      <c r="A182" s="116"/>
      <c r="B182" s="116"/>
      <c r="C182" s="116"/>
      <c r="D182" s="116"/>
      <c r="E182" s="116"/>
      <c r="F182" s="116"/>
      <c r="G182" s="116"/>
      <c r="H182" s="116"/>
      <c r="I182" s="116"/>
      <c r="J182" s="116"/>
      <c r="K182" s="116"/>
      <c r="L182" s="116"/>
      <c r="M182" s="116"/>
      <c r="N182" s="116"/>
      <c r="O182" s="116"/>
      <c r="P182" s="116"/>
    </row>
    <row r="183" spans="1:16" x14ac:dyDescent="0.3">
      <c r="A183" s="116"/>
      <c r="B183" s="116"/>
      <c r="C183" s="116"/>
      <c r="D183" s="116"/>
      <c r="E183" s="116"/>
      <c r="F183" s="116"/>
      <c r="G183" s="116"/>
      <c r="H183" s="116"/>
      <c r="I183" s="116"/>
      <c r="J183" s="116"/>
      <c r="K183" s="116"/>
      <c r="L183" s="116"/>
      <c r="M183" s="116"/>
      <c r="N183" s="116"/>
      <c r="O183" s="116"/>
      <c r="P183" s="116"/>
    </row>
    <row r="184" spans="1:16" x14ac:dyDescent="0.3">
      <c r="A184" s="116"/>
      <c r="B184" s="116"/>
      <c r="C184" s="116"/>
      <c r="D184" s="116"/>
      <c r="E184" s="116"/>
      <c r="F184" s="116"/>
      <c r="G184" s="116"/>
      <c r="H184" s="116"/>
      <c r="I184" s="116"/>
      <c r="J184" s="116"/>
      <c r="K184" s="116"/>
      <c r="L184" s="116"/>
      <c r="M184" s="116"/>
      <c r="N184" s="116"/>
      <c r="O184" s="116"/>
      <c r="P184" s="116"/>
    </row>
  </sheetData>
  <mergeCells count="16">
    <mergeCell ref="A149:B149"/>
    <mergeCell ref="A151:B151"/>
    <mergeCell ref="A152:B152"/>
    <mergeCell ref="A180:P184"/>
    <mergeCell ref="A87:B87"/>
    <mergeCell ref="A89:B89"/>
    <mergeCell ref="A90:B90"/>
    <mergeCell ref="A118:B118"/>
    <mergeCell ref="A120:B120"/>
    <mergeCell ref="A121:B121"/>
    <mergeCell ref="A59:B59"/>
    <mergeCell ref="A25:B25"/>
    <mergeCell ref="A27:B27"/>
    <mergeCell ref="A28:B28"/>
    <mergeCell ref="A56:B56"/>
    <mergeCell ref="A58:B58"/>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05F0-96AE-4BD9-B478-448BE5EEF5F7}">
  <sheetPr>
    <tabColor rgb="FF93BFFF"/>
  </sheetPr>
  <dimension ref="A1:AC31"/>
  <sheetViews>
    <sheetView topLeftCell="A11" workbookViewId="0">
      <selection activeCell="A32" sqref="A32:XFD39"/>
    </sheetView>
  </sheetViews>
  <sheetFormatPr defaultColWidth="8.77734375" defaultRowHeight="14.4" outlineLevelRow="1" x14ac:dyDescent="0.3"/>
  <cols>
    <col min="1" max="1" width="23.77734375" style="57" customWidth="1"/>
    <col min="2" max="5" width="16.21875" style="111" customWidth="1"/>
    <col min="6" max="7" width="8.77734375" style="57"/>
    <col min="8" max="8" width="11.77734375" style="57" customWidth="1"/>
    <col min="9" max="16384" width="8.77734375" style="57"/>
  </cols>
  <sheetData>
    <row r="1" spans="1:29" s="95" customFormat="1" ht="17.399999999999999" x14ac:dyDescent="0.3">
      <c r="A1" s="1" t="s">
        <v>54</v>
      </c>
      <c r="B1" s="2"/>
      <c r="C1" s="2"/>
      <c r="E1" s="8"/>
      <c r="F1" s="3"/>
      <c r="G1" s="96" t="s">
        <v>1</v>
      </c>
      <c r="H1" s="5"/>
      <c r="I1" s="3"/>
      <c r="J1" s="3"/>
      <c r="K1" s="3"/>
      <c r="L1" s="3"/>
      <c r="M1" s="3"/>
      <c r="N1" s="7"/>
      <c r="O1" s="3"/>
      <c r="P1" s="3"/>
      <c r="Q1" s="8"/>
      <c r="R1" s="3"/>
      <c r="S1" s="3"/>
      <c r="T1" s="3"/>
      <c r="U1" s="3"/>
      <c r="V1" s="3"/>
      <c r="W1" s="3"/>
      <c r="X1" s="3"/>
      <c r="Y1" s="3"/>
      <c r="Z1" s="3"/>
      <c r="AA1" s="3"/>
      <c r="AB1" s="3"/>
      <c r="AC1" s="3"/>
    </row>
    <row r="2" spans="1:29" s="12" customFormat="1" ht="13.8" x14ac:dyDescent="0.3">
      <c r="A2" s="10" t="str">
        <f>IF('[37]0. Client Information'!C3="","",'[37]0. Client Information'!C3)</f>
        <v>Milton Hydro Distribution Inc.</v>
      </c>
      <c r="B2" s="11"/>
      <c r="C2" s="11"/>
      <c r="D2" s="23"/>
      <c r="E2" s="22"/>
      <c r="G2" s="13"/>
      <c r="H2" s="14"/>
      <c r="I2" s="14"/>
      <c r="J2" s="14"/>
      <c r="K2" s="14"/>
      <c r="L2" s="14"/>
      <c r="M2" s="14"/>
      <c r="N2" s="15"/>
      <c r="O2" s="14"/>
      <c r="P2" s="14"/>
      <c r="Q2" s="16"/>
      <c r="R2" s="14"/>
      <c r="S2" s="14"/>
      <c r="T2" s="14"/>
      <c r="U2" s="14"/>
      <c r="V2" s="14"/>
      <c r="W2" s="14"/>
      <c r="X2" s="14"/>
      <c r="Y2" s="14"/>
      <c r="Z2" s="14"/>
      <c r="AA2" s="14"/>
      <c r="AB2" s="14"/>
      <c r="AC2" s="14"/>
    </row>
    <row r="3" spans="1:29" s="12" customFormat="1" ht="13.8" x14ac:dyDescent="0.3">
      <c r="A3" s="18" t="str">
        <f>'[37]0. Client Information'!C4</f>
        <v>December 31, 2022</v>
      </c>
      <c r="B3" s="19"/>
      <c r="C3" s="19"/>
      <c r="D3" s="97"/>
      <c r="E3" s="22"/>
      <c r="G3" s="20"/>
      <c r="H3" s="14"/>
      <c r="I3" s="14"/>
      <c r="J3" s="14"/>
      <c r="K3" s="14"/>
      <c r="L3" s="14"/>
      <c r="M3" s="14"/>
      <c r="N3" s="15"/>
      <c r="O3" s="14"/>
      <c r="P3" s="14"/>
      <c r="R3" s="14"/>
      <c r="S3" s="14"/>
      <c r="T3" s="14"/>
      <c r="U3" s="14"/>
      <c r="V3" s="14"/>
      <c r="W3" s="14"/>
      <c r="X3" s="14"/>
      <c r="Y3" s="14"/>
      <c r="Z3" s="14"/>
      <c r="AA3" s="14"/>
      <c r="AB3" s="14"/>
      <c r="AC3" s="14"/>
    </row>
    <row r="4" spans="1:29" s="98" customFormat="1" ht="13.8" outlineLevel="1" x14ac:dyDescent="0.3">
      <c r="A4" s="26"/>
      <c r="B4" s="22"/>
      <c r="C4" s="22"/>
      <c r="D4" s="22"/>
      <c r="E4" s="10"/>
      <c r="F4" s="14"/>
      <c r="G4" s="22"/>
      <c r="H4" s="22"/>
      <c r="I4" s="16"/>
      <c r="J4" s="16"/>
      <c r="K4" s="23"/>
      <c r="L4" s="16"/>
      <c r="M4" s="14"/>
      <c r="N4" s="16"/>
      <c r="O4" s="24"/>
      <c r="P4" s="16"/>
      <c r="Q4" s="14"/>
      <c r="R4" s="14"/>
      <c r="S4" s="14"/>
      <c r="T4" s="14"/>
      <c r="U4" s="14"/>
      <c r="V4" s="14"/>
      <c r="W4" s="14"/>
      <c r="X4" s="14"/>
      <c r="Y4" s="14"/>
      <c r="Z4" s="14"/>
      <c r="AA4" s="14"/>
      <c r="AB4" s="14"/>
      <c r="AC4" s="25"/>
    </row>
    <row r="5" spans="1:29" s="98" customFormat="1" ht="13.8" outlineLevel="1" x14ac:dyDescent="0.3">
      <c r="A5" s="21" t="s">
        <v>55</v>
      </c>
      <c r="B5" s="22"/>
      <c r="C5" s="22"/>
      <c r="D5" s="22"/>
      <c r="E5" s="10"/>
      <c r="F5" s="14"/>
      <c r="G5" s="22"/>
      <c r="H5" s="22"/>
      <c r="I5" s="16"/>
      <c r="J5" s="16"/>
      <c r="K5" s="23"/>
      <c r="L5" s="16"/>
      <c r="M5" s="14"/>
      <c r="N5" s="16"/>
      <c r="O5" s="24"/>
      <c r="P5" s="16"/>
      <c r="Q5" s="14"/>
      <c r="R5" s="14"/>
      <c r="S5" s="14"/>
      <c r="T5" s="14"/>
      <c r="U5" s="14"/>
      <c r="V5" s="14"/>
      <c r="W5" s="14"/>
      <c r="X5" s="14"/>
      <c r="Y5" s="14"/>
      <c r="Z5" s="14"/>
      <c r="AA5" s="14"/>
      <c r="AB5" s="14"/>
      <c r="AC5" s="25"/>
    </row>
    <row r="6" spans="1:29" s="98" customFormat="1" ht="13.8" outlineLevel="1" x14ac:dyDescent="0.3">
      <c r="A6" s="26" t="s">
        <v>56</v>
      </c>
      <c r="B6" s="22"/>
      <c r="C6" s="22"/>
      <c r="D6" s="22"/>
      <c r="E6" s="10"/>
      <c r="F6" s="14"/>
      <c r="G6" s="22"/>
      <c r="H6" s="22"/>
      <c r="I6" s="16"/>
      <c r="J6" s="16"/>
      <c r="K6" s="23"/>
      <c r="L6" s="16"/>
      <c r="M6" s="14"/>
      <c r="N6" s="16"/>
      <c r="O6" s="24"/>
      <c r="P6" s="16"/>
      <c r="Q6" s="14"/>
      <c r="R6" s="14"/>
      <c r="S6" s="14"/>
      <c r="T6" s="14"/>
      <c r="U6" s="14"/>
      <c r="V6" s="14"/>
      <c r="W6" s="14"/>
      <c r="X6" s="14"/>
      <c r="Y6" s="14"/>
      <c r="Z6" s="14"/>
      <c r="AA6" s="14"/>
      <c r="AB6" s="14"/>
      <c r="AC6" s="25"/>
    </row>
    <row r="7" spans="1:29" s="98" customFormat="1" ht="13.8" outlineLevel="1" x14ac:dyDescent="0.3">
      <c r="A7" s="26"/>
      <c r="B7" s="22"/>
      <c r="C7" s="22"/>
      <c r="D7" s="22"/>
      <c r="E7" s="10"/>
      <c r="F7" s="14"/>
      <c r="G7" s="22"/>
      <c r="H7" s="22"/>
      <c r="I7" s="16"/>
      <c r="J7" s="16"/>
      <c r="K7" s="23"/>
      <c r="L7" s="16"/>
      <c r="M7" s="14"/>
      <c r="N7" s="16"/>
      <c r="O7" s="24"/>
      <c r="P7" s="16"/>
      <c r="Q7" s="14"/>
      <c r="R7" s="14"/>
      <c r="S7" s="14"/>
      <c r="T7" s="14"/>
      <c r="U7" s="14"/>
      <c r="V7" s="14"/>
      <c r="W7" s="14"/>
      <c r="X7" s="14"/>
      <c r="Y7" s="14"/>
      <c r="Z7" s="14"/>
      <c r="AA7" s="14"/>
      <c r="AB7" s="14"/>
      <c r="AC7" s="25"/>
    </row>
    <row r="8" spans="1:29" s="98" customFormat="1" ht="13.8" outlineLevel="1" x14ac:dyDescent="0.3">
      <c r="A8" s="26" t="s">
        <v>57</v>
      </c>
      <c r="B8" s="22"/>
      <c r="C8" s="22"/>
      <c r="D8" s="22"/>
      <c r="E8" s="10"/>
      <c r="F8" s="14"/>
      <c r="G8" s="22"/>
      <c r="H8" s="22"/>
      <c r="I8" s="16"/>
      <c r="J8" s="16"/>
      <c r="K8" s="23"/>
      <c r="L8" s="16"/>
      <c r="M8" s="14"/>
      <c r="N8" s="16"/>
      <c r="O8" s="24"/>
      <c r="P8" s="16"/>
      <c r="Q8" s="14"/>
      <c r="R8" s="14"/>
      <c r="S8" s="14"/>
      <c r="T8" s="14"/>
      <c r="U8" s="14"/>
      <c r="V8" s="14"/>
      <c r="W8" s="14"/>
      <c r="X8" s="14"/>
      <c r="Y8" s="14"/>
      <c r="Z8" s="14"/>
      <c r="AA8" s="14"/>
      <c r="AB8" s="14"/>
      <c r="AC8" s="25"/>
    </row>
    <row r="9" spans="1:29" s="29" customFormat="1" thickBot="1" x14ac:dyDescent="0.35">
      <c r="A9" s="27"/>
      <c r="B9" s="28"/>
      <c r="C9" s="28"/>
      <c r="D9" s="99"/>
      <c r="E9" s="100"/>
      <c r="G9" s="30"/>
      <c r="H9" s="31"/>
      <c r="I9" s="31"/>
      <c r="J9" s="31"/>
      <c r="K9" s="31"/>
      <c r="L9" s="31"/>
      <c r="M9" s="31"/>
      <c r="N9" s="32"/>
      <c r="O9" s="31"/>
      <c r="P9" s="31"/>
      <c r="R9" s="31"/>
      <c r="S9" s="31"/>
      <c r="T9" s="31"/>
      <c r="U9" s="31"/>
      <c r="V9" s="31"/>
      <c r="W9" s="31"/>
      <c r="X9" s="31"/>
      <c r="Y9" s="31"/>
      <c r="Z9" s="31"/>
      <c r="AA9" s="31"/>
      <c r="AB9" s="31"/>
      <c r="AC9" s="31"/>
    </row>
    <row r="10" spans="1:29" s="36" customFormat="1" ht="13.8" x14ac:dyDescent="0.3">
      <c r="A10" s="34"/>
      <c r="B10" s="35"/>
      <c r="C10" s="35"/>
      <c r="D10" s="101"/>
      <c r="E10" s="102"/>
      <c r="G10" s="37"/>
      <c r="H10" s="38"/>
      <c r="I10" s="38"/>
      <c r="J10" s="38"/>
      <c r="K10" s="38"/>
      <c r="L10" s="38"/>
      <c r="M10" s="38"/>
      <c r="N10" s="39"/>
      <c r="O10" s="38"/>
      <c r="P10" s="38"/>
      <c r="R10" s="38"/>
      <c r="S10" s="38"/>
      <c r="T10" s="38"/>
      <c r="U10" s="38"/>
      <c r="V10" s="38"/>
      <c r="W10" s="38"/>
      <c r="X10" s="38"/>
      <c r="Y10" s="38"/>
      <c r="Z10" s="38"/>
      <c r="AA10" s="38"/>
      <c r="AB10" s="38"/>
      <c r="AC10" s="38"/>
    </row>
    <row r="11" spans="1:29" ht="58.2" thickBot="1" x14ac:dyDescent="0.35">
      <c r="B11" s="103" t="s">
        <v>10</v>
      </c>
      <c r="C11" s="103" t="s">
        <v>11</v>
      </c>
      <c r="D11" s="103" t="s">
        <v>58</v>
      </c>
      <c r="E11" s="103" t="s">
        <v>59</v>
      </c>
    </row>
    <row r="12" spans="1:29" x14ac:dyDescent="0.3">
      <c r="B12" s="104" t="s">
        <v>24</v>
      </c>
      <c r="C12" s="105">
        <v>0.04</v>
      </c>
      <c r="D12" s="106" t="s">
        <v>6</v>
      </c>
      <c r="E12" s="106" t="s">
        <v>6</v>
      </c>
    </row>
    <row r="13" spans="1:29" x14ac:dyDescent="0.3">
      <c r="B13" s="104" t="s">
        <v>25</v>
      </c>
      <c r="C13" s="105">
        <v>0.06</v>
      </c>
      <c r="D13" s="106" t="s">
        <v>6</v>
      </c>
      <c r="E13" s="106" t="s">
        <v>6</v>
      </c>
    </row>
    <row r="14" spans="1:29" x14ac:dyDescent="0.3">
      <c r="B14" s="104" t="s">
        <v>26</v>
      </c>
      <c r="C14" s="105">
        <v>0.2</v>
      </c>
      <c r="D14" s="106" t="s">
        <v>6</v>
      </c>
      <c r="E14" s="106" t="s">
        <v>6</v>
      </c>
    </row>
    <row r="15" spans="1:29" x14ac:dyDescent="0.3">
      <c r="B15" s="104" t="s">
        <v>27</v>
      </c>
      <c r="C15" s="105">
        <v>0.3</v>
      </c>
      <c r="D15" s="106" t="s">
        <v>6</v>
      </c>
      <c r="E15" s="106" t="s">
        <v>6</v>
      </c>
    </row>
    <row r="16" spans="1:29" x14ac:dyDescent="0.3">
      <c r="B16" s="104" t="s">
        <v>60</v>
      </c>
      <c r="C16" s="105">
        <v>0.3</v>
      </c>
      <c r="D16" s="106" t="s">
        <v>6</v>
      </c>
      <c r="E16" s="106" t="s">
        <v>6</v>
      </c>
    </row>
    <row r="17" spans="2:6" x14ac:dyDescent="0.3">
      <c r="B17" s="104" t="s">
        <v>28</v>
      </c>
      <c r="C17" s="105">
        <v>1</v>
      </c>
      <c r="D17" s="106" t="s">
        <v>6</v>
      </c>
      <c r="E17" s="106" t="s">
        <v>6</v>
      </c>
    </row>
    <row r="18" spans="2:6" x14ac:dyDescent="0.3">
      <c r="B18" s="104" t="s">
        <v>61</v>
      </c>
      <c r="C18" s="105" t="s">
        <v>62</v>
      </c>
      <c r="D18" s="106" t="s">
        <v>6</v>
      </c>
      <c r="E18" s="106" t="s">
        <v>6</v>
      </c>
    </row>
    <row r="19" spans="2:6" x14ac:dyDescent="0.3">
      <c r="B19" s="104" t="s">
        <v>33</v>
      </c>
      <c r="C19" s="105">
        <v>0.05</v>
      </c>
      <c r="D19" s="106" t="s">
        <v>6</v>
      </c>
      <c r="E19" s="106" t="s">
        <v>6</v>
      </c>
    </row>
    <row r="20" spans="2:6" x14ac:dyDescent="0.3">
      <c r="B20" s="104" t="s">
        <v>63</v>
      </c>
      <c r="C20" s="105">
        <v>0.3</v>
      </c>
      <c r="D20" s="106" t="s">
        <v>6</v>
      </c>
      <c r="E20" s="106" t="s">
        <v>6</v>
      </c>
    </row>
    <row r="21" spans="2:6" x14ac:dyDescent="0.3">
      <c r="B21" s="104" t="s">
        <v>29</v>
      </c>
      <c r="C21" s="105">
        <v>0.45</v>
      </c>
      <c r="D21" s="106" t="s">
        <v>6</v>
      </c>
      <c r="E21" s="106" t="s">
        <v>6</v>
      </c>
    </row>
    <row r="22" spans="2:6" x14ac:dyDescent="0.3">
      <c r="B22" s="104" t="s">
        <v>30</v>
      </c>
      <c r="C22" s="105">
        <v>0.08</v>
      </c>
      <c r="D22" s="106" t="s">
        <v>6</v>
      </c>
      <c r="E22" s="106" t="s">
        <v>6</v>
      </c>
    </row>
    <row r="23" spans="2:6" x14ac:dyDescent="0.3">
      <c r="B23" s="104" t="s">
        <v>31</v>
      </c>
      <c r="C23" s="105">
        <v>0.55000000000000004</v>
      </c>
      <c r="D23" s="106" t="s">
        <v>6</v>
      </c>
      <c r="E23" s="106" t="s">
        <v>6</v>
      </c>
    </row>
    <row r="24" spans="2:6" x14ac:dyDescent="0.3">
      <c r="B24" s="104" t="s">
        <v>32</v>
      </c>
      <c r="C24" s="105">
        <v>0</v>
      </c>
      <c r="D24" s="106" t="s">
        <v>6</v>
      </c>
      <c r="E24" s="106" t="s">
        <v>6</v>
      </c>
    </row>
    <row r="25" spans="2:6" x14ac:dyDescent="0.3">
      <c r="B25" s="107"/>
      <c r="C25" s="108"/>
      <c r="D25" s="109"/>
      <c r="E25" s="109"/>
      <c r="F25" s="110"/>
    </row>
    <row r="26" spans="2:6" x14ac:dyDescent="0.3">
      <c r="B26" s="107"/>
      <c r="C26" s="108"/>
      <c r="D26" s="109"/>
      <c r="E26" s="109"/>
      <c r="F26" s="110"/>
    </row>
    <row r="27" spans="2:6" x14ac:dyDescent="0.3">
      <c r="B27" s="107"/>
      <c r="C27" s="108"/>
      <c r="D27" s="109"/>
      <c r="E27" s="109"/>
      <c r="F27" s="110"/>
    </row>
    <row r="28" spans="2:6" x14ac:dyDescent="0.3">
      <c r="B28" s="107"/>
      <c r="C28" s="108"/>
      <c r="D28" s="109"/>
      <c r="E28" s="109"/>
      <c r="F28" s="110"/>
    </row>
    <row r="29" spans="2:6" x14ac:dyDescent="0.3">
      <c r="B29" s="107"/>
      <c r="C29" s="108"/>
      <c r="D29" s="109"/>
      <c r="E29" s="109"/>
      <c r="F29" s="110"/>
    </row>
    <row r="30" spans="2:6" x14ac:dyDescent="0.3">
      <c r="B30" s="107"/>
      <c r="C30" s="108"/>
      <c r="D30" s="109"/>
      <c r="E30" s="109"/>
      <c r="F30" s="110"/>
    </row>
    <row r="31" spans="2:6" x14ac:dyDescent="0.3">
      <c r="B31" s="107"/>
      <c r="C31" s="108"/>
      <c r="D31" s="109"/>
      <c r="E31" s="109"/>
      <c r="F31" s="110"/>
    </row>
  </sheetData>
  <sheetProtection formatCells="0" formatColumns="0"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F69835-D3E2-4177-A1F5-0981FD670358}"/>
</file>

<file path=customXml/itemProps2.xml><?xml version="1.0" encoding="utf-8"?>
<ds:datastoreItem xmlns:ds="http://schemas.openxmlformats.org/officeDocument/2006/customXml" ds:itemID="{FB986C93-AC1E-4BEA-AA10-C6DFF6F70DEC}"/>
</file>

<file path=customXml/itemProps3.xml><?xml version="1.0" encoding="utf-8"?>
<ds:datastoreItem xmlns:ds="http://schemas.openxmlformats.org/officeDocument/2006/customXml" ds:itemID="{94E259E3-D62E-41CB-8CE5-757EFD1E9F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REF.1 - AIIP Comparison</vt:lpstr>
      <vt:lpstr>REF.2 - AIIP Test Yr (Actual)</vt:lpstr>
      <vt:lpstr>REF.3 No AIIP Test Yr (Actual)</vt:lpstr>
      <vt:lpstr>9.1. CCA Support Schedule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Belcina, Miguel</dc:creator>
  <cp:lastModifiedBy>Igor Rusic</cp:lastModifiedBy>
  <dcterms:created xsi:type="dcterms:W3CDTF">2022-07-12T00:03:11Z</dcterms:created>
  <dcterms:modified xsi:type="dcterms:W3CDTF">2022-07-12T16:59:19Z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