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egulatory files\Rate Applications\Year 2022 Future Year Rate Application\Exhibit 2 - Rate Base\IR's\Backup\"/>
    </mc:Choice>
  </mc:AlternateContent>
  <xr:revisionPtr revIDLastSave="0" documentId="13_ncr:1_{A28CD065-8A94-4569-AD9C-A5A0697BD4F7}" xr6:coauthVersionLast="36" xr6:coauthVersionMax="36" xr10:uidLastSave="{00000000-0000-0000-0000-000000000000}"/>
  <bookViews>
    <workbookView xWindow="0" yWindow="0" windowWidth="28800" windowHeight="12225" xr2:uid="{E2E79F94-816D-4D0A-92A9-418AD2BD677E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O72" i="1"/>
  <c r="H11" i="1" s="1"/>
  <c r="H12" i="1" s="1"/>
  <c r="N72" i="1"/>
  <c r="H10" i="1" s="1"/>
  <c r="L72" i="1"/>
  <c r="G11" i="1" s="1"/>
  <c r="K72" i="1"/>
  <c r="G10" i="1" s="1"/>
  <c r="I72" i="1"/>
  <c r="F11" i="1" s="1"/>
  <c r="H72" i="1"/>
  <c r="F10" i="1" s="1"/>
  <c r="F72" i="1"/>
  <c r="E11" i="1" s="1"/>
  <c r="E72" i="1"/>
  <c r="E10" i="1" s="1"/>
  <c r="P71" i="1"/>
  <c r="M71" i="1"/>
  <c r="J71" i="1"/>
  <c r="G71" i="1"/>
  <c r="P70" i="1"/>
  <c r="M70" i="1"/>
  <c r="J70" i="1"/>
  <c r="G70" i="1"/>
  <c r="P69" i="1"/>
  <c r="M69" i="1"/>
  <c r="J69" i="1"/>
  <c r="G69" i="1"/>
  <c r="P68" i="1"/>
  <c r="M68" i="1"/>
  <c r="J68" i="1"/>
  <c r="G68" i="1"/>
  <c r="P67" i="1"/>
  <c r="M67" i="1"/>
  <c r="J67" i="1"/>
  <c r="G67" i="1"/>
  <c r="P66" i="1"/>
  <c r="M66" i="1"/>
  <c r="J66" i="1"/>
  <c r="G66" i="1"/>
  <c r="P65" i="1"/>
  <c r="M65" i="1"/>
  <c r="J65" i="1"/>
  <c r="G65" i="1"/>
  <c r="P64" i="1"/>
  <c r="M64" i="1"/>
  <c r="J64" i="1"/>
  <c r="G64" i="1"/>
  <c r="P63" i="1"/>
  <c r="M63" i="1"/>
  <c r="J63" i="1"/>
  <c r="G63" i="1"/>
  <c r="P62" i="1"/>
  <c r="M62" i="1"/>
  <c r="J62" i="1"/>
  <c r="G62" i="1"/>
  <c r="P61" i="1"/>
  <c r="M61" i="1"/>
  <c r="J61" i="1"/>
  <c r="G61" i="1"/>
  <c r="P60" i="1"/>
  <c r="M60" i="1"/>
  <c r="J60" i="1"/>
  <c r="G60" i="1"/>
  <c r="P59" i="1"/>
  <c r="M59" i="1"/>
  <c r="J59" i="1"/>
  <c r="G59" i="1"/>
  <c r="P58" i="1"/>
  <c r="M58" i="1"/>
  <c r="J58" i="1"/>
  <c r="G58" i="1"/>
  <c r="P57" i="1"/>
  <c r="M57" i="1"/>
  <c r="J57" i="1"/>
  <c r="G57" i="1"/>
  <c r="P56" i="1"/>
  <c r="M56" i="1"/>
  <c r="J56" i="1"/>
  <c r="G56" i="1"/>
  <c r="P55" i="1"/>
  <c r="M55" i="1"/>
  <c r="J55" i="1"/>
  <c r="G55" i="1"/>
  <c r="P54" i="1"/>
  <c r="M54" i="1"/>
  <c r="J54" i="1"/>
  <c r="G54" i="1"/>
  <c r="P53" i="1"/>
  <c r="M53" i="1"/>
  <c r="J53" i="1"/>
  <c r="G53" i="1"/>
  <c r="P52" i="1"/>
  <c r="M52" i="1"/>
  <c r="J52" i="1"/>
  <c r="G52" i="1"/>
  <c r="P51" i="1"/>
  <c r="M51" i="1"/>
  <c r="J51" i="1"/>
  <c r="G51" i="1"/>
  <c r="P50" i="1"/>
  <c r="M50" i="1"/>
  <c r="J50" i="1"/>
  <c r="G50" i="1"/>
  <c r="P49" i="1"/>
  <c r="M49" i="1"/>
  <c r="J49" i="1"/>
  <c r="G49" i="1"/>
  <c r="P48" i="1"/>
  <c r="M48" i="1"/>
  <c r="J48" i="1"/>
  <c r="G48" i="1"/>
  <c r="P47" i="1"/>
  <c r="M47" i="1"/>
  <c r="J47" i="1"/>
  <c r="G47" i="1"/>
  <c r="P46" i="1"/>
  <c r="M46" i="1"/>
  <c r="J46" i="1"/>
  <c r="G46" i="1"/>
  <c r="P45" i="1"/>
  <c r="M45" i="1"/>
  <c r="J45" i="1"/>
  <c r="G45" i="1"/>
  <c r="P44" i="1"/>
  <c r="M44" i="1"/>
  <c r="J44" i="1"/>
  <c r="G44" i="1"/>
  <c r="P43" i="1"/>
  <c r="M43" i="1"/>
  <c r="J43" i="1"/>
  <c r="G43" i="1"/>
  <c r="P42" i="1"/>
  <c r="M42" i="1"/>
  <c r="J42" i="1"/>
  <c r="G42" i="1"/>
  <c r="P41" i="1"/>
  <c r="M41" i="1"/>
  <c r="J41" i="1"/>
  <c r="G41" i="1"/>
  <c r="P40" i="1"/>
  <c r="M40" i="1"/>
  <c r="J40" i="1"/>
  <c r="G40" i="1"/>
  <c r="P39" i="1"/>
  <c r="M39" i="1"/>
  <c r="J39" i="1"/>
  <c r="G39" i="1"/>
  <c r="P38" i="1"/>
  <c r="M38" i="1"/>
  <c r="J38" i="1"/>
  <c r="G38" i="1"/>
  <c r="P37" i="1"/>
  <c r="M37" i="1"/>
  <c r="J37" i="1"/>
  <c r="G37" i="1"/>
  <c r="P36" i="1"/>
  <c r="M36" i="1"/>
  <c r="J36" i="1"/>
  <c r="G36" i="1"/>
  <c r="P35" i="1"/>
  <c r="M35" i="1"/>
  <c r="J35" i="1"/>
  <c r="G35" i="1"/>
  <c r="P34" i="1"/>
  <c r="M34" i="1"/>
  <c r="J34" i="1"/>
  <c r="G34" i="1"/>
  <c r="P33" i="1"/>
  <c r="M33" i="1"/>
  <c r="J33" i="1"/>
  <c r="G33" i="1"/>
  <c r="P32" i="1"/>
  <c r="M32" i="1"/>
  <c r="J32" i="1"/>
  <c r="G32" i="1"/>
  <c r="P31" i="1"/>
  <c r="M31" i="1"/>
  <c r="J31" i="1"/>
  <c r="G31" i="1"/>
  <c r="P30" i="1"/>
  <c r="M30" i="1"/>
  <c r="J30" i="1"/>
  <c r="G30" i="1"/>
  <c r="P29" i="1"/>
  <c r="M29" i="1"/>
  <c r="J29" i="1"/>
  <c r="G29" i="1"/>
  <c r="P28" i="1"/>
  <c r="M28" i="1"/>
  <c r="J28" i="1"/>
  <c r="G28" i="1"/>
  <c r="P27" i="1"/>
  <c r="M27" i="1"/>
  <c r="J27" i="1"/>
  <c r="G27" i="1"/>
  <c r="P26" i="1"/>
  <c r="M26" i="1"/>
  <c r="J26" i="1"/>
  <c r="G26" i="1"/>
  <c r="P25" i="1"/>
  <c r="M25" i="1"/>
  <c r="J25" i="1"/>
  <c r="G25" i="1"/>
  <c r="P24" i="1"/>
  <c r="M24" i="1"/>
  <c r="J24" i="1"/>
  <c r="G24" i="1"/>
  <c r="P23" i="1"/>
  <c r="M23" i="1"/>
  <c r="J23" i="1"/>
  <c r="G23" i="1"/>
  <c r="P22" i="1"/>
  <c r="M22" i="1"/>
  <c r="J22" i="1"/>
  <c r="G22" i="1"/>
  <c r="P21" i="1"/>
  <c r="M21" i="1"/>
  <c r="J21" i="1"/>
  <c r="G21" i="1"/>
  <c r="P20" i="1"/>
  <c r="M20" i="1"/>
  <c r="J20" i="1"/>
  <c r="G20" i="1"/>
  <c r="P19" i="1"/>
  <c r="G19" i="1"/>
  <c r="P18" i="1"/>
  <c r="M18" i="1"/>
  <c r="J18" i="1"/>
  <c r="G18" i="1"/>
  <c r="G72" i="1" s="1"/>
  <c r="P17" i="1"/>
  <c r="M17" i="1"/>
  <c r="J17" i="1"/>
  <c r="F12" i="1" l="1"/>
  <c r="E12" i="1"/>
  <c r="G12" i="1"/>
  <c r="P72" i="1"/>
  <c r="M72" i="1"/>
  <c r="J72" i="1"/>
</calcChain>
</file>

<file path=xl/sharedStrings.xml><?xml version="1.0" encoding="utf-8"?>
<sst xmlns="http://schemas.openxmlformats.org/spreadsheetml/2006/main" count="136" uniqueCount="89">
  <si>
    <t>Account</t>
  </si>
  <si>
    <t>Description</t>
  </si>
  <si>
    <t>Total Current Year Depreciation Expense based on Half Year Rule</t>
  </si>
  <si>
    <t>Actual Depreciation Expense</t>
  </si>
  <si>
    <t>Variance</t>
  </si>
  <si>
    <t>Computer Software</t>
  </si>
  <si>
    <t>Computer Equip-Software</t>
  </si>
  <si>
    <t>Computer Equip-Software - 3 yr</t>
  </si>
  <si>
    <t>Computer Equip-Software - Cloud</t>
  </si>
  <si>
    <t>Land Rights</t>
  </si>
  <si>
    <t>Land</t>
  </si>
  <si>
    <t>Buildings</t>
  </si>
  <si>
    <t>SS Building Overall</t>
  </si>
  <si>
    <t>SS Roof</t>
  </si>
  <si>
    <t>Distribution Station Equipment &lt;50 kV</t>
  </si>
  <si>
    <t>Distr Stn Equip</t>
  </si>
  <si>
    <t>Battery Banks &amp; Charges</t>
  </si>
  <si>
    <t>Digital Relays</t>
  </si>
  <si>
    <t>Intangible - wholesale meter</t>
  </si>
  <si>
    <t>Poles, Towers &amp; Fixtures</t>
  </si>
  <si>
    <t>Poles, and Fixtures</t>
  </si>
  <si>
    <t>Overhead Conductors &amp; Devices</t>
  </si>
  <si>
    <t>OH Primary Conductor</t>
  </si>
  <si>
    <t>Switches &amp; Reclosers</t>
  </si>
  <si>
    <t>Underground Conduit</t>
  </si>
  <si>
    <t>Vaults &amp; Manholes</t>
  </si>
  <si>
    <t>Vault &amp; Manhole Roofs</t>
  </si>
  <si>
    <t>Major Inspections - Vaults &amp; Manholes</t>
  </si>
  <si>
    <t>Underground Conductors &amp; Devices</t>
  </si>
  <si>
    <t>Direct Buried Cable</t>
  </si>
  <si>
    <t>TRXLPE Cable - in duct</t>
  </si>
  <si>
    <t>SF6 &amp; Vacuum Switchgear</t>
  </si>
  <si>
    <t>PILC Primary Cable</t>
  </si>
  <si>
    <t>Air Insulated Switchgear</t>
  </si>
  <si>
    <t>Line Transformers</t>
  </si>
  <si>
    <t>Pad Mount Transformers</t>
  </si>
  <si>
    <t>Network Transformers</t>
  </si>
  <si>
    <t>Overhead Transformers</t>
  </si>
  <si>
    <t>Services (Overhead &amp; Underground)</t>
  </si>
  <si>
    <t>UG Secondary Services</t>
  </si>
  <si>
    <t>OH Secondary Services</t>
  </si>
  <si>
    <t>Meters</t>
  </si>
  <si>
    <t>Regular Meters</t>
  </si>
  <si>
    <t>Meters (Smart Meters)</t>
  </si>
  <si>
    <t>Smart Meters</t>
  </si>
  <si>
    <t>CT's and PT's</t>
  </si>
  <si>
    <t>Buildings &amp; Fixtures</t>
  </si>
  <si>
    <t>Buildings - Civil</t>
  </si>
  <si>
    <t>Buildings - Roof</t>
  </si>
  <si>
    <t>Buildings - Parking</t>
  </si>
  <si>
    <t>Buildings - Fences</t>
  </si>
  <si>
    <t>Electronic/Mechanical Systems</t>
  </si>
  <si>
    <t>Electric / Mechanical Systems</t>
  </si>
  <si>
    <t>Buildings - Improvements</t>
  </si>
  <si>
    <t xml:space="preserve">Office Furniture &amp; Equipment </t>
  </si>
  <si>
    <t>Office Furn &amp; Equip</t>
  </si>
  <si>
    <t>Computer Equipment - Hardware</t>
  </si>
  <si>
    <t>Computer Equip-Hardware</t>
  </si>
  <si>
    <t>Transportation Equipment</t>
  </si>
  <si>
    <t>Transportation-Cars, Vans</t>
  </si>
  <si>
    <t>Transportation-Large Vehicles</t>
  </si>
  <si>
    <t>Trailers</t>
  </si>
  <si>
    <t>Stores Equipment</t>
  </si>
  <si>
    <t>Tools, Shop &amp; Garage Equipment</t>
  </si>
  <si>
    <t>Tools,Shop &amp; Garage Equi</t>
  </si>
  <si>
    <t>Measurement &amp; Testing Equipment</t>
  </si>
  <si>
    <t>Measurement &amp; Test Equip</t>
  </si>
  <si>
    <t>Power Operated Equipment</t>
  </si>
  <si>
    <t>Communications Equipment</t>
  </si>
  <si>
    <t>Communication Towers</t>
  </si>
  <si>
    <t>Communication -wireless</t>
  </si>
  <si>
    <t>Communication -equipment</t>
  </si>
  <si>
    <t xml:space="preserve">Miscellaneous Equipment </t>
  </si>
  <si>
    <t>Miscellaneous Equipment</t>
  </si>
  <si>
    <t>System Supervisor Equipment</t>
  </si>
  <si>
    <t>Scada RTU's</t>
  </si>
  <si>
    <t>Scada Master Station</t>
  </si>
  <si>
    <t>Contributions &amp; Grants</t>
  </si>
  <si>
    <t>Contribution &amp; Grants Credit</t>
  </si>
  <si>
    <t xml:space="preserve">Deferred Revenue </t>
  </si>
  <si>
    <t>Deferred Revenue</t>
  </si>
  <si>
    <t>Property Under Finance Lease</t>
  </si>
  <si>
    <t>Total</t>
  </si>
  <si>
    <r>
      <t xml:space="preserve">4-LPMA-45) </t>
    </r>
    <r>
      <rPr>
        <sz val="11"/>
        <color theme="1"/>
        <rFont val="Calibri"/>
        <family val="2"/>
        <scheme val="minor"/>
      </rPr>
      <t>Current Year Depreciation Expense using Half Year Rule  vs Total Actual London Hydro Depreciation Expense Summary</t>
    </r>
  </si>
  <si>
    <t>Depreciation Expense based on Half-Year Rule vs Actual Depreciation Expense - Summary</t>
  </si>
  <si>
    <t>$</t>
  </si>
  <si>
    <t>Total Actual London Hydro Depreciation Expense per Appendix 2C</t>
  </si>
  <si>
    <t>Summary Tables of Appendix 2C</t>
  </si>
  <si>
    <t>Total Depreciation Expense based on Half Year Rule per Appendix 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</si>
</sst>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_(* #,##0.00_);_(* \(#,##0.00\);_(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rgb="FF00009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4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</cellStyleXfs>
  <cellXfs count="68">
    <xf numFmtId="0" fontId="0" fillId="0" borderId="0" xfId="0"/>
    <xf numFmtId="0" fontId="4" fillId="2" borderId="10" xfId="1" applyFont="1" applyFill="1" applyBorder="1" applyAlignment="1" applyProtection="1">
      <alignment horizontal="center" vertical="center" wrapText="1"/>
      <protection locked="0"/>
    </xf>
    <xf numFmtId="0" fontId="4" fillId="2" borderId="11" xfId="1" applyFont="1" applyFill="1" applyBorder="1" applyAlignment="1" applyProtection="1">
      <alignment horizontal="center" vertical="center" wrapText="1"/>
      <protection locked="0"/>
    </xf>
    <xf numFmtId="0" fontId="4" fillId="2" borderId="12" xfId="1" applyFont="1" applyFill="1" applyBorder="1" applyAlignment="1" applyProtection="1">
      <alignment horizontal="center" vertical="center"/>
      <protection locked="0"/>
    </xf>
    <xf numFmtId="0" fontId="4" fillId="2" borderId="12" xfId="1" applyFont="1" applyFill="1" applyBorder="1" applyAlignment="1" applyProtection="1">
      <alignment horizontal="center" vertical="center" wrapText="1"/>
      <protection locked="0"/>
    </xf>
    <xf numFmtId="0" fontId="3" fillId="0" borderId="13" xfId="1" applyFill="1" applyBorder="1" applyAlignment="1" applyProtection="1">
      <alignment horizontal="center" vertical="center"/>
      <protection locked="0"/>
    </xf>
    <xf numFmtId="0" fontId="3" fillId="0" borderId="13" xfId="1" applyFont="1" applyFill="1" applyBorder="1" applyAlignment="1" applyProtection="1">
      <alignment vertical="center"/>
      <protection locked="0"/>
    </xf>
    <xf numFmtId="0" fontId="3" fillId="0" borderId="13" xfId="1" applyFont="1" applyBorder="1" applyAlignment="1" applyProtection="1">
      <alignment vertical="center"/>
      <protection locked="0"/>
    </xf>
    <xf numFmtId="164" fontId="4" fillId="0" borderId="14" xfId="1" applyNumberFormat="1" applyFont="1" applyBorder="1" applyProtection="1"/>
    <xf numFmtId="0" fontId="3" fillId="0" borderId="18" xfId="1" applyFill="1" applyBorder="1" applyAlignment="1" applyProtection="1">
      <alignment horizontal="center" vertical="center"/>
      <protection locked="0"/>
    </xf>
    <xf numFmtId="0" fontId="3" fillId="0" borderId="18" xfId="1" applyFont="1" applyFill="1" applyBorder="1" applyAlignment="1" applyProtection="1">
      <alignment vertical="center"/>
      <protection locked="0"/>
    </xf>
    <xf numFmtId="0" fontId="3" fillId="0" borderId="18" xfId="1" applyFont="1" applyBorder="1" applyAlignment="1" applyProtection="1">
      <alignment vertical="center"/>
      <protection locked="0"/>
    </xf>
    <xf numFmtId="0" fontId="3" fillId="0" borderId="18" xfId="1" applyFill="1" applyBorder="1" applyAlignment="1" applyProtection="1">
      <alignment vertical="center"/>
      <protection locked="0"/>
    </xf>
    <xf numFmtId="0" fontId="3" fillId="0" borderId="18" xfId="1" applyBorder="1" applyAlignment="1" applyProtection="1">
      <alignment horizontal="center" vertical="center"/>
      <protection locked="0"/>
    </xf>
    <xf numFmtId="0" fontId="3" fillId="0" borderId="18" xfId="1" applyFont="1" applyBorder="1" applyAlignment="1" applyProtection="1">
      <alignment vertical="center" wrapText="1"/>
      <protection locked="0"/>
    </xf>
    <xf numFmtId="0" fontId="3" fillId="0" borderId="18" xfId="1" applyBorder="1" applyAlignment="1" applyProtection="1">
      <alignment vertical="center"/>
      <protection locked="0"/>
    </xf>
    <xf numFmtId="0" fontId="3" fillId="0" borderId="18" xfId="1" applyFont="1" applyFill="1" applyBorder="1" applyAlignment="1" applyProtection="1">
      <alignment vertical="center" wrapText="1"/>
      <protection locked="0"/>
    </xf>
    <xf numFmtId="0" fontId="3" fillId="0" borderId="18" xfId="1" applyFill="1" applyBorder="1" applyAlignment="1" applyProtection="1">
      <alignment vertical="center" wrapText="1"/>
      <protection locked="0"/>
    </xf>
    <xf numFmtId="0" fontId="3" fillId="0" borderId="18" xfId="1" applyBorder="1" applyAlignment="1" applyProtection="1">
      <alignment vertical="center" wrapText="1"/>
      <protection locked="0"/>
    </xf>
    <xf numFmtId="0" fontId="3" fillId="0" borderId="18" xfId="1" applyFont="1" applyBorder="1" applyAlignment="1" applyProtection="1">
      <alignment horizontal="center" vertical="center"/>
      <protection locked="0"/>
    </xf>
    <xf numFmtId="49" fontId="3" fillId="0" borderId="19" xfId="3" applyNumberFormat="1" applyFont="1" applyBorder="1" applyAlignment="1"/>
    <xf numFmtId="0" fontId="3" fillId="0" borderId="20" xfId="1" applyFont="1" applyBorder="1" applyAlignment="1" applyProtection="1">
      <alignment vertical="center" wrapText="1"/>
      <protection locked="0"/>
    </xf>
    <xf numFmtId="0" fontId="3" fillId="0" borderId="7" xfId="1" applyFont="1" applyBorder="1" applyAlignment="1" applyProtection="1">
      <alignment horizontal="center"/>
      <protection locked="0"/>
    </xf>
    <xf numFmtId="0" fontId="4" fillId="0" borderId="8" xfId="1" applyFont="1" applyBorder="1" applyProtection="1">
      <protection locked="0"/>
    </xf>
    <xf numFmtId="0" fontId="4" fillId="0" borderId="21" xfId="1" applyFont="1" applyBorder="1" applyProtection="1">
      <protection locked="0"/>
    </xf>
    <xf numFmtId="164" fontId="4" fillId="0" borderId="22" xfId="1" applyNumberFormat="1" applyFont="1" applyBorder="1" applyProtection="1"/>
    <xf numFmtId="0" fontId="3" fillId="0" borderId="0" xfId="1" applyFont="1" applyBorder="1" applyAlignment="1" applyProtection="1">
      <alignment horizontal="center"/>
      <protection locked="0"/>
    </xf>
    <xf numFmtId="0" fontId="4" fillId="0" borderId="0" xfId="1" applyFont="1" applyBorder="1" applyProtection="1">
      <protection locked="0"/>
    </xf>
    <xf numFmtId="164" fontId="4" fillId="0" borderId="0" xfId="1" applyNumberFormat="1" applyFont="1" applyBorder="1" applyProtection="1">
      <protection locked="0"/>
    </xf>
    <xf numFmtId="0" fontId="2" fillId="0" borderId="0" xfId="0" applyFont="1"/>
    <xf numFmtId="164" fontId="4" fillId="3" borderId="14" xfId="1" applyNumberFormat="1" applyFont="1" applyFill="1" applyBorder="1" applyProtection="1"/>
    <xf numFmtId="164" fontId="4" fillId="3" borderId="17" xfId="1" applyNumberFormat="1" applyFont="1" applyFill="1" applyBorder="1" applyProtection="1"/>
    <xf numFmtId="164" fontId="5" fillId="4" borderId="15" xfId="2" applyNumberFormat="1" applyFont="1" applyFill="1" applyBorder="1" applyProtection="1">
      <protection locked="0"/>
    </xf>
    <xf numFmtId="164" fontId="5" fillId="4" borderId="16" xfId="2" applyNumberFormat="1" applyFont="1" applyFill="1" applyBorder="1" applyProtection="1"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6" xfId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vertical="center"/>
      <protection locked="0"/>
    </xf>
    <xf numFmtId="0" fontId="4" fillId="2" borderId="7" xfId="1" applyFont="1" applyFill="1" applyBorder="1" applyAlignment="1" applyProtection="1">
      <alignment vertical="center"/>
      <protection locked="0"/>
    </xf>
    <xf numFmtId="0" fontId="4" fillId="2" borderId="2" xfId="1" applyFont="1" applyFill="1" applyBorder="1" applyAlignment="1" applyProtection="1">
      <alignment vertical="center"/>
      <protection locked="0"/>
    </xf>
    <xf numFmtId="0" fontId="4" fillId="2" borderId="8" xfId="1" applyFont="1" applyFill="1" applyBorder="1" applyAlignment="1" applyProtection="1">
      <alignment vertical="center"/>
      <protection locked="0"/>
    </xf>
    <xf numFmtId="0" fontId="4" fillId="2" borderId="3" xfId="1" applyFont="1" applyFill="1" applyBorder="1" applyAlignment="1" applyProtection="1">
      <alignment horizontal="left" vertical="center"/>
      <protection locked="0"/>
    </xf>
    <xf numFmtId="0" fontId="4" fillId="2" borderId="9" xfId="1" applyFont="1" applyFill="1" applyBorder="1" applyAlignment="1" applyProtection="1">
      <alignment horizontal="left" vertical="center"/>
      <protection locked="0"/>
    </xf>
    <xf numFmtId="0" fontId="4" fillId="2" borderId="4" xfId="1" applyFont="1" applyFill="1" applyBorder="1" applyAlignment="1" applyProtection="1">
      <alignment horizontal="center" vertical="center"/>
      <protection locked="0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6" fillId="5" borderId="23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/>
    </xf>
    <xf numFmtId="0" fontId="8" fillId="7" borderId="30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9" fillId="7" borderId="32" xfId="0" applyFont="1" applyFill="1" applyBorder="1"/>
    <xf numFmtId="0" fontId="9" fillId="7" borderId="0" xfId="0" applyFont="1" applyFill="1" applyBorder="1"/>
    <xf numFmtId="166" fontId="8" fillId="7" borderId="0" xfId="4" applyNumberFormat="1" applyFont="1" applyFill="1" applyBorder="1"/>
    <xf numFmtId="166" fontId="8" fillId="7" borderId="33" xfId="4" applyNumberFormat="1" applyFont="1" applyFill="1" applyBorder="1"/>
    <xf numFmtId="0" fontId="10" fillId="7" borderId="32" xfId="0" applyFont="1" applyFill="1" applyBorder="1"/>
    <xf numFmtId="0" fontId="10" fillId="7" borderId="0" xfId="0" applyFont="1" applyFill="1" applyBorder="1"/>
    <xf numFmtId="166" fontId="8" fillId="7" borderId="34" xfId="4" applyNumberFormat="1" applyFont="1" applyFill="1" applyBorder="1"/>
    <xf numFmtId="166" fontId="8" fillId="7" borderId="35" xfId="4" applyNumberFormat="1" applyFont="1" applyFill="1" applyBorder="1"/>
    <xf numFmtId="0" fontId="10" fillId="7" borderId="36" xfId="0" applyFont="1" applyFill="1" applyBorder="1"/>
    <xf numFmtId="0" fontId="10" fillId="7" borderId="21" xfId="0" applyFont="1" applyFill="1" applyBorder="1"/>
    <xf numFmtId="166" fontId="8" fillId="7" borderId="21" xfId="4" applyNumberFormat="1" applyFont="1" applyFill="1" applyBorder="1"/>
    <xf numFmtId="166" fontId="8" fillId="7" borderId="37" xfId="4" applyNumberFormat="1" applyFont="1" applyFill="1" applyBorder="1"/>
  </cellXfs>
  <cellStyles count="5">
    <cellStyle name="Comma 4" xfId="4" xr:uid="{34CFE698-5843-42B6-BF63-30F03E65EB45}"/>
    <cellStyle name="Currency 4" xfId="2" xr:uid="{5B9DA9DE-CF65-4AB9-9B1A-97F7809D0D59}"/>
    <cellStyle name="Normal" xfId="0" builtinId="0"/>
    <cellStyle name="Normal 2 2" xfId="1" xr:uid="{DD6140C1-BFAB-4F29-8A2C-FA2595EDA0D7}"/>
    <cellStyle name="Normal 4" xfId="3" xr:uid="{01E8758B-6819-4571-9185-C000B261A5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E87C1-0A5E-4B4E-A50A-76D21993F958}">
  <dimension ref="A2:P73"/>
  <sheetViews>
    <sheetView tabSelected="1" workbookViewId="0">
      <selection activeCell="C6" sqref="C6:H12"/>
    </sheetView>
  </sheetViews>
  <sheetFormatPr defaultRowHeight="15" x14ac:dyDescent="0.25"/>
  <cols>
    <col min="2" max="2" width="12.7109375" customWidth="1"/>
    <col min="3" max="3" width="35.5703125" customWidth="1"/>
    <col min="4" max="4" width="33.28515625" customWidth="1"/>
    <col min="5" max="5" width="21.85546875" customWidth="1"/>
    <col min="6" max="6" width="17.5703125" customWidth="1"/>
    <col min="7" max="7" width="13.5703125" customWidth="1"/>
    <col min="8" max="8" width="20.5703125" customWidth="1"/>
    <col min="9" max="9" width="15.42578125" customWidth="1"/>
    <col min="10" max="10" width="12.7109375" customWidth="1"/>
    <col min="11" max="11" width="15.42578125" customWidth="1"/>
    <col min="12" max="12" width="14.5703125" customWidth="1"/>
    <col min="13" max="13" width="13.42578125" customWidth="1"/>
    <col min="14" max="14" width="15.5703125" customWidth="1"/>
    <col min="15" max="15" width="14.28515625" customWidth="1"/>
    <col min="16" max="16" width="14.140625" customWidth="1"/>
  </cols>
  <sheetData>
    <row r="2" spans="1:16" x14ac:dyDescent="0.25">
      <c r="A2" s="29" t="s">
        <v>83</v>
      </c>
    </row>
    <row r="3" spans="1:16" x14ac:dyDescent="0.25">
      <c r="A3" s="29"/>
      <c r="B3" t="s">
        <v>87</v>
      </c>
    </row>
    <row r="4" spans="1:16" x14ac:dyDescent="0.25">
      <c r="A4" s="29"/>
    </row>
    <row r="5" spans="1:16" ht="15.75" thickBot="1" x14ac:dyDescent="0.3">
      <c r="A5" s="29"/>
    </row>
    <row r="6" spans="1:16" ht="15.75" customHeight="1" thickBot="1" x14ac:dyDescent="0.3">
      <c r="A6" s="29"/>
      <c r="C6" s="46" t="s">
        <v>84</v>
      </c>
      <c r="D6" s="47"/>
      <c r="E6" s="47"/>
      <c r="F6" s="47"/>
      <c r="G6" s="47"/>
      <c r="H6" s="48"/>
    </row>
    <row r="7" spans="1:16" x14ac:dyDescent="0.25">
      <c r="A7" s="29"/>
      <c r="C7" s="49"/>
      <c r="D7" s="50"/>
      <c r="E7" s="50">
        <v>2017</v>
      </c>
      <c r="F7" s="50">
        <v>2018</v>
      </c>
      <c r="G7" s="50">
        <v>2019</v>
      </c>
      <c r="H7" s="51">
        <v>2020</v>
      </c>
    </row>
    <row r="8" spans="1:16" x14ac:dyDescent="0.25">
      <c r="A8" s="29"/>
      <c r="C8" s="52"/>
      <c r="D8" s="53"/>
      <c r="E8" s="54" t="s">
        <v>85</v>
      </c>
      <c r="F8" s="54" t="s">
        <v>85</v>
      </c>
      <c r="G8" s="54" t="s">
        <v>85</v>
      </c>
      <c r="H8" s="55" t="s">
        <v>85</v>
      </c>
    </row>
    <row r="9" spans="1:16" x14ac:dyDescent="0.25">
      <c r="A9" s="29"/>
      <c r="C9" s="56"/>
      <c r="D9" s="57"/>
      <c r="E9" s="58"/>
      <c r="F9" s="58"/>
      <c r="G9" s="58"/>
      <c r="H9" s="59"/>
    </row>
    <row r="10" spans="1:16" x14ac:dyDescent="0.25">
      <c r="A10" s="29"/>
      <c r="C10" s="60" t="s">
        <v>88</v>
      </c>
      <c r="D10" s="61"/>
      <c r="E10" s="58">
        <f>E72</f>
        <v>18196462.828188092</v>
      </c>
      <c r="F10" s="58">
        <f>H72</f>
        <v>18701289.198888529</v>
      </c>
      <c r="G10" s="58">
        <f>K72</f>
        <v>19011793.503579468</v>
      </c>
      <c r="H10" s="59">
        <f>N72</f>
        <v>20211250.419010997</v>
      </c>
    </row>
    <row r="11" spans="1:16" x14ac:dyDescent="0.25">
      <c r="A11" s="29"/>
      <c r="C11" s="60" t="s">
        <v>86</v>
      </c>
      <c r="D11" s="61"/>
      <c r="E11" s="62">
        <f>F72</f>
        <v>17917559.830000006</v>
      </c>
      <c r="F11" s="62">
        <f>I72</f>
        <v>18454512.289999999</v>
      </c>
      <c r="G11" s="62">
        <f>L72</f>
        <v>18846727.089999996</v>
      </c>
      <c r="H11" s="63">
        <f>O72</f>
        <v>19945988.950000003</v>
      </c>
    </row>
    <row r="12" spans="1:16" ht="15.75" thickBot="1" x14ac:dyDescent="0.3">
      <c r="A12" s="29"/>
      <c r="C12" s="64" t="s">
        <v>4</v>
      </c>
      <c r="D12" s="65"/>
      <c r="E12" s="66">
        <f>E11-E10</f>
        <v>-278902.99818808585</v>
      </c>
      <c r="F12" s="66">
        <f t="shared" ref="F12:H12" si="0">F11-F10</f>
        <v>-246776.90888852999</v>
      </c>
      <c r="G12" s="66">
        <f t="shared" si="0"/>
        <v>-165066.41357947141</v>
      </c>
      <c r="H12" s="67">
        <f t="shared" si="0"/>
        <v>-265261.46901099384</v>
      </c>
    </row>
    <row r="13" spans="1:16" x14ac:dyDescent="0.25">
      <c r="A13" s="29"/>
    </row>
    <row r="14" spans="1:16" ht="15.75" thickBot="1" x14ac:dyDescent="0.3"/>
    <row r="15" spans="1:16" x14ac:dyDescent="0.25">
      <c r="B15" s="37" t="s">
        <v>0</v>
      </c>
      <c r="C15" s="39" t="s">
        <v>1</v>
      </c>
      <c r="D15" s="41" t="s">
        <v>1</v>
      </c>
      <c r="E15" s="43">
        <v>2017</v>
      </c>
      <c r="F15" s="44"/>
      <c r="G15" s="45"/>
      <c r="H15" s="43">
        <v>2018</v>
      </c>
      <c r="I15" s="44"/>
      <c r="J15" s="45"/>
      <c r="K15" s="43">
        <v>2019</v>
      </c>
      <c r="L15" s="44"/>
      <c r="M15" s="45"/>
      <c r="N15" s="34">
        <v>2020</v>
      </c>
      <c r="O15" s="35"/>
      <c r="P15" s="36"/>
    </row>
    <row r="16" spans="1:16" ht="77.25" thickBot="1" x14ac:dyDescent="0.3">
      <c r="B16" s="38"/>
      <c r="C16" s="40"/>
      <c r="D16" s="42"/>
      <c r="E16" s="1" t="s">
        <v>2</v>
      </c>
      <c r="F16" s="2" t="s">
        <v>3</v>
      </c>
      <c r="G16" s="3" t="s">
        <v>4</v>
      </c>
      <c r="H16" s="4" t="s">
        <v>2</v>
      </c>
      <c r="I16" s="2" t="s">
        <v>3</v>
      </c>
      <c r="J16" s="3" t="s">
        <v>4</v>
      </c>
      <c r="K16" s="4" t="s">
        <v>2</v>
      </c>
      <c r="L16" s="2" t="s">
        <v>3</v>
      </c>
      <c r="M16" s="3" t="s">
        <v>4</v>
      </c>
      <c r="N16" s="4" t="s">
        <v>2</v>
      </c>
      <c r="O16" s="2" t="s">
        <v>3</v>
      </c>
      <c r="P16" s="3" t="s">
        <v>4</v>
      </c>
    </row>
    <row r="17" spans="2:16" x14ac:dyDescent="0.25">
      <c r="B17" s="5">
        <v>1611</v>
      </c>
      <c r="C17" s="6" t="s">
        <v>5</v>
      </c>
      <c r="D17" s="7" t="s">
        <v>6</v>
      </c>
      <c r="E17" s="8">
        <v>4424632.4749999987</v>
      </c>
      <c r="F17" s="32">
        <v>4348101.2300000004</v>
      </c>
      <c r="G17" s="30">
        <f>IF(ISERROR(+F17-E17), 0, +F17-E17)</f>
        <v>-76531.244999998249</v>
      </c>
      <c r="H17" s="8">
        <v>4356721.4990000008</v>
      </c>
      <c r="I17" s="32">
        <v>4256102.76</v>
      </c>
      <c r="J17" s="30">
        <f t="shared" ref="J17:J18" si="1">IF(ISERROR(+I17-H17), 0, +I17-H17)</f>
        <v>-100618.73900000099</v>
      </c>
      <c r="K17" s="8">
        <v>4325939.3390000043</v>
      </c>
      <c r="L17" s="32">
        <v>4205538.54</v>
      </c>
      <c r="M17" s="30">
        <f t="shared" ref="M17:M18" si="2">IF(ISERROR(+L17-K17), 0, +L17-K17)</f>
        <v>-120400.79900000431</v>
      </c>
      <c r="N17" s="8">
        <v>4635930.9349999996</v>
      </c>
      <c r="O17" s="32">
        <v>4673729.3899999997</v>
      </c>
      <c r="P17" s="30">
        <f t="shared" ref="P17:P68" si="3">IF(ISERROR(+O17-N17), 0, +O17-N17)</f>
        <v>37798.455000000075</v>
      </c>
    </row>
    <row r="18" spans="2:16" x14ac:dyDescent="0.25">
      <c r="B18" s="5">
        <v>1611</v>
      </c>
      <c r="C18" s="6" t="s">
        <v>5</v>
      </c>
      <c r="D18" s="7" t="s">
        <v>7</v>
      </c>
      <c r="E18" s="8">
        <v>579738.25</v>
      </c>
      <c r="F18" s="33">
        <v>473533.6</v>
      </c>
      <c r="G18" s="31">
        <f t="shared" ref="G18:G68" si="4">IF(ISERROR(+F18-E18), 0, +F18-E18)</f>
        <v>-106204.65000000002</v>
      </c>
      <c r="H18" s="8">
        <v>599476.62333333329</v>
      </c>
      <c r="I18" s="33">
        <v>598549.92999999993</v>
      </c>
      <c r="J18" s="31">
        <f t="shared" si="1"/>
        <v>-926.69333333335817</v>
      </c>
      <c r="K18" s="8">
        <v>390558.38666666666</v>
      </c>
      <c r="L18" s="33">
        <v>387777.98</v>
      </c>
      <c r="M18" s="31">
        <f t="shared" si="2"/>
        <v>-2780.4066666666768</v>
      </c>
      <c r="N18" s="8">
        <v>363220.94333333342</v>
      </c>
      <c r="O18" s="33">
        <v>344152.58</v>
      </c>
      <c r="P18" s="31">
        <f t="shared" si="3"/>
        <v>-19068.3633333334</v>
      </c>
    </row>
    <row r="19" spans="2:16" x14ac:dyDescent="0.25">
      <c r="B19" s="5">
        <v>1611</v>
      </c>
      <c r="C19" s="6" t="s">
        <v>5</v>
      </c>
      <c r="D19" s="7" t="s">
        <v>8</v>
      </c>
      <c r="E19" s="8">
        <v>0</v>
      </c>
      <c r="F19" s="33">
        <v>0</v>
      </c>
      <c r="G19" s="31">
        <f t="shared" si="4"/>
        <v>0</v>
      </c>
      <c r="H19" s="8"/>
      <c r="I19" s="33"/>
      <c r="J19" s="31"/>
      <c r="K19" s="8"/>
      <c r="L19" s="33"/>
      <c r="M19" s="31"/>
      <c r="N19" s="8">
        <v>68665.645999999993</v>
      </c>
      <c r="O19" s="33">
        <v>12115.87</v>
      </c>
      <c r="P19" s="31">
        <f t="shared" si="3"/>
        <v>-56549.775999999991</v>
      </c>
    </row>
    <row r="20" spans="2:16" x14ac:dyDescent="0.25">
      <c r="B20" s="9">
        <v>1612</v>
      </c>
      <c r="C20" s="10" t="s">
        <v>9</v>
      </c>
      <c r="D20" s="11" t="s">
        <v>9</v>
      </c>
      <c r="E20" s="8">
        <v>19877.681199999999</v>
      </c>
      <c r="F20" s="33">
        <v>19788.97</v>
      </c>
      <c r="G20" s="31">
        <f t="shared" si="4"/>
        <v>-88.711199999997916</v>
      </c>
      <c r="H20" s="8">
        <v>22098.467200000003</v>
      </c>
      <c r="I20" s="33">
        <v>22476.45</v>
      </c>
      <c r="J20" s="31">
        <f t="shared" ref="J20:J68" si="5">IF(ISERROR(+I20-H20), 0, +I20-H20)</f>
        <v>377.98279999999795</v>
      </c>
      <c r="K20" s="8">
        <v>24359.165400000002</v>
      </c>
      <c r="L20" s="33">
        <v>24322.369999999995</v>
      </c>
      <c r="M20" s="31">
        <f t="shared" ref="M20:M68" si="6">IF(ISERROR(+L20-K20), 0, +L20-K20)</f>
        <v>-36.795400000006339</v>
      </c>
      <c r="N20" s="8">
        <v>27330.677000000007</v>
      </c>
      <c r="O20" s="33">
        <v>26472.54</v>
      </c>
      <c r="P20" s="31">
        <f t="shared" si="3"/>
        <v>-858.13700000000608</v>
      </c>
    </row>
    <row r="21" spans="2:16" x14ac:dyDescent="0.25">
      <c r="B21" s="9">
        <v>1805</v>
      </c>
      <c r="C21" s="12" t="s">
        <v>10</v>
      </c>
      <c r="D21" s="12" t="s">
        <v>10</v>
      </c>
      <c r="E21" s="8">
        <v>0</v>
      </c>
      <c r="F21" s="33">
        <v>0</v>
      </c>
      <c r="G21" s="31">
        <f t="shared" si="4"/>
        <v>0</v>
      </c>
      <c r="H21" s="8">
        <v>0</v>
      </c>
      <c r="I21" s="33">
        <v>0</v>
      </c>
      <c r="J21" s="31">
        <f t="shared" si="5"/>
        <v>0</v>
      </c>
      <c r="K21" s="8">
        <v>0</v>
      </c>
      <c r="L21" s="33">
        <v>0</v>
      </c>
      <c r="M21" s="31">
        <f t="shared" si="6"/>
        <v>0</v>
      </c>
      <c r="N21" s="8">
        <v>0</v>
      </c>
      <c r="O21" s="33">
        <v>0</v>
      </c>
      <c r="P21" s="31">
        <f t="shared" si="3"/>
        <v>0</v>
      </c>
    </row>
    <row r="22" spans="2:16" x14ac:dyDescent="0.25">
      <c r="B22" s="9">
        <v>1808</v>
      </c>
      <c r="C22" s="12" t="s">
        <v>11</v>
      </c>
      <c r="D22" s="12" t="s">
        <v>12</v>
      </c>
      <c r="E22" s="8">
        <v>7411.7132666666657</v>
      </c>
      <c r="F22" s="33">
        <v>6886.96</v>
      </c>
      <c r="G22" s="31">
        <f t="shared" si="4"/>
        <v>-524.7532666666657</v>
      </c>
      <c r="H22" s="8">
        <v>8988.3264666666673</v>
      </c>
      <c r="I22" s="33">
        <v>8990.74</v>
      </c>
      <c r="J22" s="31">
        <f t="shared" si="5"/>
        <v>2.4135333333324525</v>
      </c>
      <c r="K22" s="8">
        <v>8990.7383999999984</v>
      </c>
      <c r="L22" s="33">
        <v>8990.76</v>
      </c>
      <c r="M22" s="31">
        <f t="shared" si="6"/>
        <v>2.1600000001853914E-2</v>
      </c>
      <c r="N22" s="8">
        <v>8990.7183999999979</v>
      </c>
      <c r="O22" s="33">
        <v>8990.74</v>
      </c>
      <c r="P22" s="31">
        <f t="shared" si="3"/>
        <v>2.1600000001853914E-2</v>
      </c>
    </row>
    <row r="23" spans="2:16" x14ac:dyDescent="0.25">
      <c r="B23" s="9">
        <v>1808</v>
      </c>
      <c r="C23" s="12" t="s">
        <v>11</v>
      </c>
      <c r="D23" s="12" t="s">
        <v>13</v>
      </c>
      <c r="E23" s="8">
        <v>5530.9336666666668</v>
      </c>
      <c r="F23" s="33">
        <v>5566.44</v>
      </c>
      <c r="G23" s="31">
        <f t="shared" si="4"/>
        <v>35.506333333332805</v>
      </c>
      <c r="H23" s="8">
        <v>5872.7428333333328</v>
      </c>
      <c r="I23" s="33">
        <v>5765.42</v>
      </c>
      <c r="J23" s="31">
        <f t="shared" si="5"/>
        <v>-107.32283333333271</v>
      </c>
      <c r="K23" s="8">
        <v>6001.5783333333329</v>
      </c>
      <c r="L23" s="33">
        <v>6001.58</v>
      </c>
      <c r="M23" s="31">
        <f t="shared" si="6"/>
        <v>1.6666666670062114E-3</v>
      </c>
      <c r="N23" s="8">
        <v>6001.538333333332</v>
      </c>
      <c r="O23" s="33">
        <v>6001.54</v>
      </c>
      <c r="P23" s="31">
        <f t="shared" si="3"/>
        <v>1.6666666679157061E-3</v>
      </c>
    </row>
    <row r="24" spans="2:16" x14ac:dyDescent="0.25">
      <c r="B24" s="13">
        <v>1820</v>
      </c>
      <c r="C24" s="11" t="s">
        <v>14</v>
      </c>
      <c r="D24" s="11" t="s">
        <v>15</v>
      </c>
      <c r="E24" s="8">
        <v>250030.00777777773</v>
      </c>
      <c r="F24" s="33">
        <v>249776.15000000002</v>
      </c>
      <c r="G24" s="31">
        <f t="shared" si="4"/>
        <v>-253.85777777771</v>
      </c>
      <c r="H24" s="8">
        <v>252411.74255555551</v>
      </c>
      <c r="I24" s="33">
        <v>252407.22000000003</v>
      </c>
      <c r="J24" s="31">
        <f t="shared" si="5"/>
        <v>-4.5225555554789025</v>
      </c>
      <c r="K24" s="8">
        <v>253286.43766666664</v>
      </c>
      <c r="L24" s="33">
        <v>253388.98</v>
      </c>
      <c r="M24" s="31">
        <f t="shared" si="6"/>
        <v>102.5423333333747</v>
      </c>
      <c r="N24" s="8">
        <v>329145.69077777769</v>
      </c>
      <c r="O24" s="33">
        <v>328186.47000000003</v>
      </c>
      <c r="P24" s="31">
        <f t="shared" si="3"/>
        <v>-959.2207777776639</v>
      </c>
    </row>
    <row r="25" spans="2:16" x14ac:dyDescent="0.25">
      <c r="B25" s="13">
        <v>1820</v>
      </c>
      <c r="C25" s="11" t="s">
        <v>14</v>
      </c>
      <c r="D25" s="14" t="s">
        <v>16</v>
      </c>
      <c r="E25" s="8">
        <v>16553.235333333334</v>
      </c>
      <c r="F25" s="33">
        <v>16390.760000000002</v>
      </c>
      <c r="G25" s="31">
        <f t="shared" si="4"/>
        <v>-162.47533333333195</v>
      </c>
      <c r="H25" s="8">
        <v>17700.235000000001</v>
      </c>
      <c r="I25" s="33">
        <v>17559.759999999998</v>
      </c>
      <c r="J25" s="31">
        <f t="shared" si="5"/>
        <v>-140.47500000000218</v>
      </c>
      <c r="K25" s="8">
        <v>17611.747666666666</v>
      </c>
      <c r="L25" s="33">
        <v>17187.21</v>
      </c>
      <c r="M25" s="31">
        <f t="shared" si="6"/>
        <v>-424.53766666666706</v>
      </c>
      <c r="N25" s="8">
        <v>18092.030666666666</v>
      </c>
      <c r="O25" s="33">
        <v>17745.839999999997</v>
      </c>
      <c r="P25" s="31">
        <f t="shared" si="3"/>
        <v>-346.19066666666913</v>
      </c>
    </row>
    <row r="26" spans="2:16" x14ac:dyDescent="0.25">
      <c r="B26" s="13">
        <v>1820</v>
      </c>
      <c r="C26" s="11" t="s">
        <v>14</v>
      </c>
      <c r="D26" s="14" t="s">
        <v>17</v>
      </c>
      <c r="E26" s="8">
        <v>22753.69425</v>
      </c>
      <c r="F26" s="33">
        <v>22745.87</v>
      </c>
      <c r="G26" s="31">
        <f t="shared" si="4"/>
        <v>-7.8242500000014843</v>
      </c>
      <c r="H26" s="8">
        <v>22778.920249999999</v>
      </c>
      <c r="I26" s="33">
        <v>22779.24</v>
      </c>
      <c r="J26" s="31">
        <f t="shared" si="5"/>
        <v>0.31975000000238651</v>
      </c>
      <c r="K26" s="8">
        <v>27539.468249999998</v>
      </c>
      <c r="L26" s="33">
        <v>30027.11</v>
      </c>
      <c r="M26" s="31">
        <f t="shared" si="6"/>
        <v>2487.6417500000025</v>
      </c>
      <c r="N26" s="8">
        <v>33772.582249999999</v>
      </c>
      <c r="O26" s="33">
        <v>32121.84</v>
      </c>
      <c r="P26" s="31">
        <f t="shared" si="3"/>
        <v>-1650.7422499999993</v>
      </c>
    </row>
    <row r="27" spans="2:16" x14ac:dyDescent="0.25">
      <c r="B27" s="13">
        <v>1610</v>
      </c>
      <c r="C27" s="11" t="s">
        <v>18</v>
      </c>
      <c r="D27" s="14" t="s">
        <v>18</v>
      </c>
      <c r="E27" s="8">
        <v>43095.88</v>
      </c>
      <c r="F27" s="33">
        <v>43095.88</v>
      </c>
      <c r="G27" s="31">
        <f t="shared" si="4"/>
        <v>0</v>
      </c>
      <c r="H27" s="8">
        <v>43095.91</v>
      </c>
      <c r="I27" s="33">
        <v>43095.909999999996</v>
      </c>
      <c r="J27" s="31">
        <f t="shared" si="5"/>
        <v>-7.2759576141834259E-12</v>
      </c>
      <c r="K27" s="8">
        <v>43095.880000000005</v>
      </c>
      <c r="L27" s="33">
        <v>43095.88</v>
      </c>
      <c r="M27" s="31">
        <f t="shared" si="6"/>
        <v>-7.2759576141834259E-12</v>
      </c>
      <c r="N27" s="8">
        <v>43095.91</v>
      </c>
      <c r="O27" s="33">
        <v>43095.909999999996</v>
      </c>
      <c r="P27" s="31">
        <f t="shared" si="3"/>
        <v>-7.2759576141834259E-12</v>
      </c>
    </row>
    <row r="28" spans="2:16" x14ac:dyDescent="0.25">
      <c r="B28" s="13">
        <v>1830</v>
      </c>
      <c r="C28" s="15" t="s">
        <v>19</v>
      </c>
      <c r="D28" s="14" t="s">
        <v>20</v>
      </c>
      <c r="E28" s="8">
        <v>722738.96833333361</v>
      </c>
      <c r="F28" s="33">
        <v>723864.6</v>
      </c>
      <c r="G28" s="31">
        <f t="shared" si="4"/>
        <v>1125.6316666663624</v>
      </c>
      <c r="H28" s="8">
        <v>755250.28966666711</v>
      </c>
      <c r="I28" s="33">
        <v>751421.45999999985</v>
      </c>
      <c r="J28" s="31">
        <f t="shared" si="5"/>
        <v>-3828.8296666672686</v>
      </c>
      <c r="K28" s="8">
        <v>794399.62600000005</v>
      </c>
      <c r="L28" s="33">
        <v>795480.72</v>
      </c>
      <c r="M28" s="31">
        <f t="shared" si="6"/>
        <v>1081.0939999999246</v>
      </c>
      <c r="N28" s="8">
        <v>844556.81222222245</v>
      </c>
      <c r="O28" s="33">
        <v>837806.27999999991</v>
      </c>
      <c r="P28" s="31">
        <f t="shared" si="3"/>
        <v>-6750.5322222225368</v>
      </c>
    </row>
    <row r="29" spans="2:16" x14ac:dyDescent="0.25">
      <c r="B29" s="13">
        <v>1835</v>
      </c>
      <c r="C29" s="15" t="s">
        <v>21</v>
      </c>
      <c r="D29" s="14" t="s">
        <v>22</v>
      </c>
      <c r="E29" s="8">
        <v>799504.39569999941</v>
      </c>
      <c r="F29" s="33">
        <v>801413.72</v>
      </c>
      <c r="G29" s="31">
        <f t="shared" si="4"/>
        <v>1909.3243000005605</v>
      </c>
      <c r="H29" s="8">
        <v>833355.9313999993</v>
      </c>
      <c r="I29" s="33">
        <v>832709.44000000006</v>
      </c>
      <c r="J29" s="31">
        <f t="shared" si="5"/>
        <v>-646.49139999924228</v>
      </c>
      <c r="K29" s="8">
        <v>877588.89529999928</v>
      </c>
      <c r="L29" s="33">
        <v>877740.99000000011</v>
      </c>
      <c r="M29" s="31">
        <f t="shared" si="6"/>
        <v>152.09470000083093</v>
      </c>
      <c r="N29" s="8">
        <v>923127.23259999952</v>
      </c>
      <c r="O29" s="33">
        <v>919357.78999999992</v>
      </c>
      <c r="P29" s="31">
        <f t="shared" si="3"/>
        <v>-3769.442599999602</v>
      </c>
    </row>
    <row r="30" spans="2:16" x14ac:dyDescent="0.25">
      <c r="B30" s="13">
        <v>1835</v>
      </c>
      <c r="C30" s="15" t="s">
        <v>21</v>
      </c>
      <c r="D30" s="14" t="s">
        <v>23</v>
      </c>
      <c r="E30" s="8">
        <v>214477.93588888887</v>
      </c>
      <c r="F30" s="33">
        <v>213354</v>
      </c>
      <c r="G30" s="31">
        <f t="shared" si="4"/>
        <v>-1123.9358888888673</v>
      </c>
      <c r="H30" s="8">
        <v>223992.33033333335</v>
      </c>
      <c r="I30" s="33">
        <v>223641.16000000003</v>
      </c>
      <c r="J30" s="31">
        <f t="shared" si="5"/>
        <v>-351.17033333331347</v>
      </c>
      <c r="K30" s="8">
        <v>240686.18455555552</v>
      </c>
      <c r="L30" s="33">
        <v>239814.54</v>
      </c>
      <c r="M30" s="31">
        <f t="shared" si="6"/>
        <v>-871.64455555551103</v>
      </c>
      <c r="N30" s="8">
        <v>268220.71100000001</v>
      </c>
      <c r="O30" s="33">
        <v>260982.85</v>
      </c>
      <c r="P30" s="31">
        <f t="shared" si="3"/>
        <v>-7237.8610000000044</v>
      </c>
    </row>
    <row r="31" spans="2:16" x14ac:dyDescent="0.25">
      <c r="B31" s="13">
        <v>1840</v>
      </c>
      <c r="C31" s="15" t="s">
        <v>24</v>
      </c>
      <c r="D31" s="14" t="s">
        <v>25</v>
      </c>
      <c r="E31" s="8">
        <v>714929.39483333344</v>
      </c>
      <c r="F31" s="33">
        <v>700059.58000000007</v>
      </c>
      <c r="G31" s="31">
        <f t="shared" si="4"/>
        <v>-14869.814833333367</v>
      </c>
      <c r="H31" s="8">
        <v>821100.84925000044</v>
      </c>
      <c r="I31" s="33">
        <v>806944.99</v>
      </c>
      <c r="J31" s="31">
        <f t="shared" si="5"/>
        <v>-14155.859250000445</v>
      </c>
      <c r="K31" s="8">
        <v>963767.41591666662</v>
      </c>
      <c r="L31" s="33">
        <v>944705.17999999993</v>
      </c>
      <c r="M31" s="31">
        <f t="shared" si="6"/>
        <v>-19062.235916666687</v>
      </c>
      <c r="N31" s="8">
        <v>1120663.8567499998</v>
      </c>
      <c r="O31" s="33">
        <v>1098051.18</v>
      </c>
      <c r="P31" s="31">
        <f t="shared" si="3"/>
        <v>-22612.676749999868</v>
      </c>
    </row>
    <row r="32" spans="2:16" x14ac:dyDescent="0.25">
      <c r="B32" s="13">
        <v>1840</v>
      </c>
      <c r="C32" s="15" t="s">
        <v>24</v>
      </c>
      <c r="D32" s="14" t="s">
        <v>26</v>
      </c>
      <c r="E32" s="8">
        <v>86430.186999999991</v>
      </c>
      <c r="F32" s="33">
        <v>85121.87999999999</v>
      </c>
      <c r="G32" s="31">
        <f t="shared" si="4"/>
        <v>-1308.3070000000007</v>
      </c>
      <c r="H32" s="8">
        <v>93451.879666666675</v>
      </c>
      <c r="I32" s="33">
        <v>92458.71</v>
      </c>
      <c r="J32" s="31">
        <f t="shared" si="5"/>
        <v>-993.16966666666849</v>
      </c>
      <c r="K32" s="8">
        <v>104646.65399999999</v>
      </c>
      <c r="L32" s="33">
        <v>102160.26000000001</v>
      </c>
      <c r="M32" s="31">
        <f t="shared" si="6"/>
        <v>-2486.3939999999857</v>
      </c>
      <c r="N32" s="8">
        <v>124235.96699999999</v>
      </c>
      <c r="O32" s="33">
        <v>123742.75</v>
      </c>
      <c r="P32" s="31">
        <f t="shared" si="3"/>
        <v>-493.21699999998964</v>
      </c>
    </row>
    <row r="33" spans="2:16" ht="25.5" x14ac:dyDescent="0.25">
      <c r="B33" s="13">
        <v>1840</v>
      </c>
      <c r="C33" s="15" t="s">
        <v>24</v>
      </c>
      <c r="D33" s="14" t="s">
        <v>27</v>
      </c>
      <c r="E33" s="8">
        <v>0</v>
      </c>
      <c r="F33" s="33">
        <v>0</v>
      </c>
      <c r="G33" s="31">
        <f t="shared" si="4"/>
        <v>0</v>
      </c>
      <c r="H33" s="8">
        <v>0</v>
      </c>
      <c r="I33" s="33">
        <v>0</v>
      </c>
      <c r="J33" s="31">
        <f t="shared" si="5"/>
        <v>0</v>
      </c>
      <c r="K33" s="8">
        <v>0</v>
      </c>
      <c r="L33" s="33">
        <v>0</v>
      </c>
      <c r="M33" s="31">
        <f t="shared" si="6"/>
        <v>0</v>
      </c>
      <c r="N33" s="8">
        <v>15160.967999999999</v>
      </c>
      <c r="O33" s="33">
        <v>2526.83</v>
      </c>
      <c r="P33" s="31">
        <f t="shared" si="3"/>
        <v>-12634.137999999999</v>
      </c>
    </row>
    <row r="34" spans="2:16" x14ac:dyDescent="0.25">
      <c r="B34" s="13">
        <v>1845</v>
      </c>
      <c r="C34" s="15" t="s">
        <v>28</v>
      </c>
      <c r="D34" s="16" t="s">
        <v>29</v>
      </c>
      <c r="E34" s="8">
        <v>2460333.970600001</v>
      </c>
      <c r="F34" s="33">
        <v>2460332.44</v>
      </c>
      <c r="G34" s="31">
        <f t="shared" si="4"/>
        <v>-1.530600001104176</v>
      </c>
      <c r="H34" s="8">
        <v>2304820.7781999987</v>
      </c>
      <c r="I34" s="33">
        <v>2304890.58</v>
      </c>
      <c r="J34" s="31">
        <f t="shared" si="5"/>
        <v>69.80180000141263</v>
      </c>
      <c r="K34" s="8">
        <v>2150717.7016000007</v>
      </c>
      <c r="L34" s="33">
        <v>2150721</v>
      </c>
      <c r="M34" s="31">
        <f t="shared" si="6"/>
        <v>3.2983999992720783</v>
      </c>
      <c r="N34" s="8">
        <v>2021917.8448000005</v>
      </c>
      <c r="O34" s="33">
        <v>2021917.6700000002</v>
      </c>
      <c r="P34" s="31">
        <f t="shared" si="3"/>
        <v>-0.1748000003863126</v>
      </c>
    </row>
    <row r="35" spans="2:16" x14ac:dyDescent="0.25">
      <c r="B35" s="13">
        <v>1845</v>
      </c>
      <c r="C35" s="15" t="s">
        <v>28</v>
      </c>
      <c r="D35" s="17" t="s">
        <v>30</v>
      </c>
      <c r="E35" s="8">
        <v>651801.52337500092</v>
      </c>
      <c r="F35" s="33">
        <v>649072.28999999992</v>
      </c>
      <c r="G35" s="31">
        <f t="shared" si="4"/>
        <v>-2729.2333750010002</v>
      </c>
      <c r="H35" s="8">
        <v>768782.32525000081</v>
      </c>
      <c r="I35" s="33">
        <v>766231.79</v>
      </c>
      <c r="J35" s="31">
        <f t="shared" si="5"/>
        <v>-2550.5352500007721</v>
      </c>
      <c r="K35" s="8">
        <v>898500.04500000097</v>
      </c>
      <c r="L35" s="33">
        <v>900710.64</v>
      </c>
      <c r="M35" s="31">
        <f t="shared" si="6"/>
        <v>2210.5949999990407</v>
      </c>
      <c r="N35" s="8">
        <v>1027275.9855000011</v>
      </c>
      <c r="O35" s="33">
        <v>1006246.9100000001</v>
      </c>
      <c r="P35" s="31">
        <f t="shared" si="3"/>
        <v>-21029.075500000967</v>
      </c>
    </row>
    <row r="36" spans="2:16" x14ac:dyDescent="0.25">
      <c r="B36" s="13">
        <v>1845</v>
      </c>
      <c r="C36" s="15" t="s">
        <v>28</v>
      </c>
      <c r="D36" s="18" t="s">
        <v>31</v>
      </c>
      <c r="E36" s="8">
        <v>123404.80366666664</v>
      </c>
      <c r="F36" s="33">
        <v>121831.27999999998</v>
      </c>
      <c r="G36" s="31">
        <f t="shared" si="4"/>
        <v>-1573.5236666666606</v>
      </c>
      <c r="H36" s="8">
        <v>148585.28216666667</v>
      </c>
      <c r="I36" s="33">
        <v>152327.43000000002</v>
      </c>
      <c r="J36" s="31">
        <f t="shared" si="5"/>
        <v>3742.1478333333507</v>
      </c>
      <c r="K36" s="8">
        <v>163091.5843333333</v>
      </c>
      <c r="L36" s="33">
        <v>165094.46000000002</v>
      </c>
      <c r="M36" s="31">
        <f t="shared" si="6"/>
        <v>2002.8756666667177</v>
      </c>
      <c r="N36" s="8">
        <v>183366.22999999998</v>
      </c>
      <c r="O36" s="33">
        <v>180074.03000000003</v>
      </c>
      <c r="P36" s="31">
        <f t="shared" si="3"/>
        <v>-3292.1999999999534</v>
      </c>
    </row>
    <row r="37" spans="2:16" x14ac:dyDescent="0.25">
      <c r="B37" s="13">
        <v>1845</v>
      </c>
      <c r="C37" s="15" t="s">
        <v>28</v>
      </c>
      <c r="D37" s="18" t="s">
        <v>32</v>
      </c>
      <c r="E37" s="8">
        <v>134560.67849999998</v>
      </c>
      <c r="F37" s="33">
        <v>135958.40000000002</v>
      </c>
      <c r="G37" s="31">
        <f t="shared" si="4"/>
        <v>1397.7215000000433</v>
      </c>
      <c r="H37" s="8">
        <v>145050.57550000001</v>
      </c>
      <c r="I37" s="33">
        <v>144620.9</v>
      </c>
      <c r="J37" s="31">
        <f t="shared" si="5"/>
        <v>-429.67550000001211</v>
      </c>
      <c r="K37" s="8">
        <v>145164.64783333332</v>
      </c>
      <c r="L37" s="33">
        <v>144914.26</v>
      </c>
      <c r="M37" s="31">
        <f t="shared" si="6"/>
        <v>-250.3878333333123</v>
      </c>
      <c r="N37" s="8">
        <v>152952.98483333335</v>
      </c>
      <c r="O37" s="33">
        <v>148427.69</v>
      </c>
      <c r="P37" s="31">
        <f t="shared" si="3"/>
        <v>-4525.2948333333479</v>
      </c>
    </row>
    <row r="38" spans="2:16" x14ac:dyDescent="0.25">
      <c r="B38" s="13">
        <v>1845</v>
      </c>
      <c r="C38" s="15" t="s">
        <v>28</v>
      </c>
      <c r="D38" s="18" t="s">
        <v>33</v>
      </c>
      <c r="E38" s="8">
        <v>28080.834599999995</v>
      </c>
      <c r="F38" s="33">
        <v>28080.869999999995</v>
      </c>
      <c r="G38" s="31">
        <f t="shared" si="4"/>
        <v>3.5400000000663567E-2</v>
      </c>
      <c r="H38" s="8">
        <v>27447.556200000003</v>
      </c>
      <c r="I38" s="33">
        <v>27447.890000000003</v>
      </c>
      <c r="J38" s="31">
        <f t="shared" si="5"/>
        <v>0.3338000000003376</v>
      </c>
      <c r="K38" s="8">
        <v>24590.815600000002</v>
      </c>
      <c r="L38" s="33">
        <v>24897.5</v>
      </c>
      <c r="M38" s="31">
        <f t="shared" si="6"/>
        <v>306.68439999999828</v>
      </c>
      <c r="N38" s="8">
        <v>22975.355200000005</v>
      </c>
      <c r="O38" s="33">
        <v>22975.359999999997</v>
      </c>
      <c r="P38" s="31">
        <f t="shared" si="3"/>
        <v>4.7999999915191438E-3</v>
      </c>
    </row>
    <row r="39" spans="2:16" x14ac:dyDescent="0.25">
      <c r="B39" s="13">
        <v>1850</v>
      </c>
      <c r="C39" s="15" t="s">
        <v>34</v>
      </c>
      <c r="D39" s="18" t="s">
        <v>35</v>
      </c>
      <c r="E39" s="8">
        <v>1444338.7262857147</v>
      </c>
      <c r="F39" s="33">
        <v>1422606.09</v>
      </c>
      <c r="G39" s="31">
        <f t="shared" si="4"/>
        <v>-21732.636285714572</v>
      </c>
      <c r="H39" s="8">
        <v>1550075.2742857148</v>
      </c>
      <c r="I39" s="33">
        <v>1544563.9300000002</v>
      </c>
      <c r="J39" s="31">
        <f t="shared" si="5"/>
        <v>-5511.3442857146729</v>
      </c>
      <c r="K39" s="8">
        <v>1624878.0460000001</v>
      </c>
      <c r="L39" s="33">
        <v>1627882.5800000003</v>
      </c>
      <c r="M39" s="31">
        <f t="shared" si="6"/>
        <v>3004.5340000002179</v>
      </c>
      <c r="N39" s="8">
        <v>1686369.5015714285</v>
      </c>
      <c r="O39" s="33">
        <v>1672094.6300000001</v>
      </c>
      <c r="P39" s="31">
        <f t="shared" si="3"/>
        <v>-14274.871571428375</v>
      </c>
    </row>
    <row r="40" spans="2:16" x14ac:dyDescent="0.25">
      <c r="B40" s="13">
        <v>1850</v>
      </c>
      <c r="C40" s="15" t="s">
        <v>34</v>
      </c>
      <c r="D40" s="18" t="s">
        <v>36</v>
      </c>
      <c r="E40" s="8">
        <v>196933.69500000001</v>
      </c>
      <c r="F40" s="33">
        <v>189495.19</v>
      </c>
      <c r="G40" s="31">
        <f t="shared" si="4"/>
        <v>-7438.5050000000047</v>
      </c>
      <c r="H40" s="8">
        <v>208470.19857142854</v>
      </c>
      <c r="I40" s="33">
        <v>205612.5</v>
      </c>
      <c r="J40" s="31">
        <f t="shared" si="5"/>
        <v>-2857.6985714285402</v>
      </c>
      <c r="K40" s="8">
        <v>220666.32257142858</v>
      </c>
      <c r="L40" s="33">
        <v>214696.37</v>
      </c>
      <c r="M40" s="31">
        <f t="shared" si="6"/>
        <v>-5969.9525714285846</v>
      </c>
      <c r="N40" s="8">
        <v>233704.29800000001</v>
      </c>
      <c r="O40" s="33">
        <v>233328.15999999997</v>
      </c>
      <c r="P40" s="31">
        <f t="shared" si="3"/>
        <v>-376.13800000003539</v>
      </c>
    </row>
    <row r="41" spans="2:16" x14ac:dyDescent="0.25">
      <c r="B41" s="13">
        <v>1850</v>
      </c>
      <c r="C41" s="15" t="s">
        <v>34</v>
      </c>
      <c r="D41" s="18" t="s">
        <v>37</v>
      </c>
      <c r="E41" s="8">
        <v>683562.77714285743</v>
      </c>
      <c r="F41" s="33">
        <v>686793.93</v>
      </c>
      <c r="G41" s="31">
        <f t="shared" si="4"/>
        <v>3231.152857142617</v>
      </c>
      <c r="H41" s="8">
        <v>717899.28557142871</v>
      </c>
      <c r="I41" s="33">
        <v>715317.66</v>
      </c>
      <c r="J41" s="31">
        <f t="shared" si="5"/>
        <v>-2581.6255714286817</v>
      </c>
      <c r="K41" s="8">
        <v>753830.34299999964</v>
      </c>
      <c r="L41" s="33">
        <v>760924.35</v>
      </c>
      <c r="M41" s="31">
        <f t="shared" si="6"/>
        <v>7094.0070000003325</v>
      </c>
      <c r="N41" s="8">
        <v>794421.07814285648</v>
      </c>
      <c r="O41" s="33">
        <v>789738.25</v>
      </c>
      <c r="P41" s="31">
        <f t="shared" si="3"/>
        <v>-4682.8281428564806</v>
      </c>
    </row>
    <row r="42" spans="2:16" x14ac:dyDescent="0.25">
      <c r="B42" s="13">
        <v>1855</v>
      </c>
      <c r="C42" s="15" t="s">
        <v>38</v>
      </c>
      <c r="D42" s="18" t="s">
        <v>39</v>
      </c>
      <c r="E42" s="8">
        <v>532353.66033333365</v>
      </c>
      <c r="F42" s="33">
        <v>527104.47</v>
      </c>
      <c r="G42" s="31">
        <f t="shared" si="4"/>
        <v>-5249.1903333336813</v>
      </c>
      <c r="H42" s="8">
        <v>638248.72916666698</v>
      </c>
      <c r="I42" s="33">
        <v>607745.35000000009</v>
      </c>
      <c r="J42" s="31">
        <f t="shared" si="5"/>
        <v>-30503.379166666884</v>
      </c>
      <c r="K42" s="8">
        <v>786488.71700000018</v>
      </c>
      <c r="L42" s="33">
        <v>771136.75</v>
      </c>
      <c r="M42" s="31">
        <f t="shared" si="6"/>
        <v>-15351.967000000179</v>
      </c>
      <c r="N42" s="8">
        <v>913638.46949999966</v>
      </c>
      <c r="O42" s="33">
        <v>897435.51</v>
      </c>
      <c r="P42" s="31">
        <f t="shared" si="3"/>
        <v>-16202.959499999648</v>
      </c>
    </row>
    <row r="43" spans="2:16" x14ac:dyDescent="0.25">
      <c r="B43" s="13">
        <v>1855</v>
      </c>
      <c r="C43" s="15" t="s">
        <v>38</v>
      </c>
      <c r="D43" s="18" t="s">
        <v>40</v>
      </c>
      <c r="E43" s="8">
        <v>215639.88683333335</v>
      </c>
      <c r="F43" s="33">
        <v>214966.41</v>
      </c>
      <c r="G43" s="31">
        <f t="shared" si="4"/>
        <v>-673.47683333334862</v>
      </c>
      <c r="H43" s="8">
        <v>231239.74008333337</v>
      </c>
      <c r="I43" s="33">
        <v>228326.77000000002</v>
      </c>
      <c r="J43" s="31">
        <f t="shared" si="5"/>
        <v>-2912.9700833333482</v>
      </c>
      <c r="K43" s="8">
        <v>249318.0486666667</v>
      </c>
      <c r="L43" s="33">
        <v>248342.69</v>
      </c>
      <c r="M43" s="31">
        <f t="shared" si="6"/>
        <v>-975.35866666669608</v>
      </c>
      <c r="N43" s="8">
        <v>269521.65200000006</v>
      </c>
      <c r="O43" s="33">
        <v>264709.73</v>
      </c>
      <c r="P43" s="31">
        <f t="shared" si="3"/>
        <v>-4811.9220000000787</v>
      </c>
    </row>
    <row r="44" spans="2:16" x14ac:dyDescent="0.25">
      <c r="B44" s="13">
        <v>1860</v>
      </c>
      <c r="C44" s="15" t="s">
        <v>41</v>
      </c>
      <c r="D44" s="18" t="s">
        <v>42</v>
      </c>
      <c r="E44" s="8">
        <v>80879.031499999997</v>
      </c>
      <c r="F44" s="33">
        <v>80883.569999999992</v>
      </c>
      <c r="G44" s="31">
        <f t="shared" si="4"/>
        <v>4.5384999999951106</v>
      </c>
      <c r="H44" s="8">
        <v>78213.342999999993</v>
      </c>
      <c r="I44" s="33">
        <v>78213.320000000007</v>
      </c>
      <c r="J44" s="31">
        <f t="shared" si="5"/>
        <v>-2.2999999986495823E-2</v>
      </c>
      <c r="K44" s="8">
        <v>76880.553</v>
      </c>
      <c r="L44" s="33">
        <v>76880.56</v>
      </c>
      <c r="M44" s="31">
        <f t="shared" si="6"/>
        <v>6.9999999977881089E-3</v>
      </c>
      <c r="N44" s="8">
        <v>75654.502999999982</v>
      </c>
      <c r="O44" s="33">
        <v>75654.499999999985</v>
      </c>
      <c r="P44" s="31">
        <f t="shared" si="3"/>
        <v>-2.9999999969732016E-3</v>
      </c>
    </row>
    <row r="45" spans="2:16" x14ac:dyDescent="0.25">
      <c r="B45" s="9">
        <v>1860</v>
      </c>
      <c r="C45" s="12" t="s">
        <v>43</v>
      </c>
      <c r="D45" s="18" t="s">
        <v>44</v>
      </c>
      <c r="E45" s="8">
        <v>1484077.0916666668</v>
      </c>
      <c r="F45" s="33">
        <v>1489101.03</v>
      </c>
      <c r="G45" s="31">
        <f t="shared" si="4"/>
        <v>5023.9383333332371</v>
      </c>
      <c r="H45" s="8">
        <v>1583254.5719999999</v>
      </c>
      <c r="I45" s="33">
        <v>1575383.88</v>
      </c>
      <c r="J45" s="31">
        <f t="shared" si="5"/>
        <v>-7870.6920000000391</v>
      </c>
      <c r="K45" s="8">
        <v>1665412.9393333332</v>
      </c>
      <c r="L45" s="33">
        <v>1651991.98</v>
      </c>
      <c r="M45" s="31">
        <f t="shared" si="6"/>
        <v>-13420.959333333187</v>
      </c>
      <c r="N45" s="8">
        <v>1754622.7579999999</v>
      </c>
      <c r="O45" s="33">
        <v>1749276.4600000002</v>
      </c>
      <c r="P45" s="31">
        <f t="shared" si="3"/>
        <v>-5346.2979999997187</v>
      </c>
    </row>
    <row r="46" spans="2:16" x14ac:dyDescent="0.25">
      <c r="B46" s="9">
        <v>1860</v>
      </c>
      <c r="C46" s="12" t="s">
        <v>43</v>
      </c>
      <c r="D46" s="18" t="s">
        <v>45</v>
      </c>
      <c r="E46" s="8">
        <v>110852.39766666667</v>
      </c>
      <c r="F46" s="33">
        <v>110920.51000000001</v>
      </c>
      <c r="G46" s="31">
        <f t="shared" si="4"/>
        <v>68.112333333338029</v>
      </c>
      <c r="H46" s="8">
        <v>115922.99049999997</v>
      </c>
      <c r="I46" s="33">
        <v>116266.80000000002</v>
      </c>
      <c r="J46" s="31">
        <f t="shared" si="5"/>
        <v>343.80950000004668</v>
      </c>
      <c r="K46" s="8">
        <v>119163.9668333333</v>
      </c>
      <c r="L46" s="33">
        <v>119438.03</v>
      </c>
      <c r="M46" s="31">
        <f t="shared" si="6"/>
        <v>274.06316666670318</v>
      </c>
      <c r="N46" s="8">
        <v>122358.64883333334</v>
      </c>
      <c r="O46" s="33">
        <v>121725.98</v>
      </c>
      <c r="P46" s="31">
        <f t="shared" si="3"/>
        <v>-632.66883333334408</v>
      </c>
    </row>
    <row r="47" spans="2:16" x14ac:dyDescent="0.25">
      <c r="B47" s="13">
        <v>1908</v>
      </c>
      <c r="C47" s="15" t="s">
        <v>46</v>
      </c>
      <c r="D47" s="18" t="s">
        <v>47</v>
      </c>
      <c r="E47" s="8">
        <v>128189.60399999999</v>
      </c>
      <c r="F47" s="33">
        <v>128608.27999999998</v>
      </c>
      <c r="G47" s="31">
        <f t="shared" si="4"/>
        <v>418.6759999999922</v>
      </c>
      <c r="H47" s="8">
        <v>134105.10046153844</v>
      </c>
      <c r="I47" s="33">
        <v>134065.62999999998</v>
      </c>
      <c r="J47" s="31">
        <f t="shared" si="5"/>
        <v>-39.470461538468953</v>
      </c>
      <c r="K47" s="8">
        <v>142823.85038461539</v>
      </c>
      <c r="L47" s="33">
        <v>140284.03000000003</v>
      </c>
      <c r="M47" s="31">
        <f t="shared" si="6"/>
        <v>-2539.8203846153629</v>
      </c>
      <c r="N47" s="8">
        <v>150358.54415384613</v>
      </c>
      <c r="O47" s="33">
        <v>150074.17000000001</v>
      </c>
      <c r="P47" s="31">
        <f t="shared" si="3"/>
        <v>-284.37415384611813</v>
      </c>
    </row>
    <row r="48" spans="2:16" x14ac:dyDescent="0.25">
      <c r="B48" s="13">
        <v>1908</v>
      </c>
      <c r="C48" s="15" t="s">
        <v>46</v>
      </c>
      <c r="D48" s="18" t="s">
        <v>48</v>
      </c>
      <c r="E48" s="8">
        <v>44485.729999999996</v>
      </c>
      <c r="F48" s="33">
        <v>44485.729999999996</v>
      </c>
      <c r="G48" s="31">
        <f t="shared" si="4"/>
        <v>0</v>
      </c>
      <c r="H48" s="8">
        <v>44485.740000000005</v>
      </c>
      <c r="I48" s="33">
        <v>44485.740000000005</v>
      </c>
      <c r="J48" s="31">
        <f t="shared" si="5"/>
        <v>0</v>
      </c>
      <c r="K48" s="8">
        <v>44485.729999999996</v>
      </c>
      <c r="L48" s="33">
        <v>44485.73</v>
      </c>
      <c r="M48" s="31">
        <f t="shared" si="6"/>
        <v>7.2759576141834259E-12</v>
      </c>
      <c r="N48" s="8">
        <v>44485.74</v>
      </c>
      <c r="O48" s="33">
        <v>44485.740000000005</v>
      </c>
      <c r="P48" s="31">
        <f t="shared" si="3"/>
        <v>7.2759576141834259E-12</v>
      </c>
    </row>
    <row r="49" spans="2:16" x14ac:dyDescent="0.25">
      <c r="B49" s="13">
        <v>1908</v>
      </c>
      <c r="C49" s="15" t="s">
        <v>46</v>
      </c>
      <c r="D49" s="18" t="s">
        <v>49</v>
      </c>
      <c r="E49" s="8">
        <v>42319.692333333325</v>
      </c>
      <c r="F49" s="33">
        <v>42471.46</v>
      </c>
      <c r="G49" s="31">
        <f t="shared" si="4"/>
        <v>151.7676666666739</v>
      </c>
      <c r="H49" s="8">
        <v>53523.111833333336</v>
      </c>
      <c r="I49" s="33">
        <v>49177.68</v>
      </c>
      <c r="J49" s="31">
        <f t="shared" si="5"/>
        <v>-4345.4318333333358</v>
      </c>
      <c r="K49" s="8">
        <v>63308.264499999997</v>
      </c>
      <c r="L49" s="33">
        <v>60100.570000000007</v>
      </c>
      <c r="M49" s="31">
        <f t="shared" si="6"/>
        <v>-3207.6944999999905</v>
      </c>
      <c r="N49" s="8">
        <v>67518.184666666668</v>
      </c>
      <c r="O49" s="33">
        <v>67818.759999999995</v>
      </c>
      <c r="P49" s="31">
        <f t="shared" si="3"/>
        <v>300.57533333332685</v>
      </c>
    </row>
    <row r="50" spans="2:16" x14ac:dyDescent="0.25">
      <c r="B50" s="13">
        <v>1908</v>
      </c>
      <c r="C50" s="15" t="s">
        <v>46</v>
      </c>
      <c r="D50" s="18" t="s">
        <v>50</v>
      </c>
      <c r="E50" s="8">
        <v>472.91</v>
      </c>
      <c r="F50" s="33">
        <v>472.90999999999985</v>
      </c>
      <c r="G50" s="31">
        <f t="shared" si="4"/>
        <v>-1.7053025658242404E-13</v>
      </c>
      <c r="H50" s="8">
        <v>472.91</v>
      </c>
      <c r="I50" s="33">
        <v>472.90999999999985</v>
      </c>
      <c r="J50" s="31">
        <f t="shared" si="5"/>
        <v>-1.7053025658242404E-13</v>
      </c>
      <c r="K50" s="8">
        <v>472.91000000000008</v>
      </c>
      <c r="L50" s="33">
        <v>472.90999999999985</v>
      </c>
      <c r="M50" s="31">
        <f t="shared" si="6"/>
        <v>-2.2737367544323206E-13</v>
      </c>
      <c r="N50" s="8">
        <v>472.91</v>
      </c>
      <c r="O50" s="33">
        <v>472.90999999999985</v>
      </c>
      <c r="P50" s="31">
        <f t="shared" si="3"/>
        <v>-1.7053025658242404E-13</v>
      </c>
    </row>
    <row r="51" spans="2:16" x14ac:dyDescent="0.25">
      <c r="B51" s="13">
        <v>1908</v>
      </c>
      <c r="C51" s="15" t="s">
        <v>46</v>
      </c>
      <c r="D51" s="18" t="s">
        <v>51</v>
      </c>
      <c r="E51" s="8">
        <v>334536.53374999994</v>
      </c>
      <c r="F51" s="33">
        <v>335605.15</v>
      </c>
      <c r="G51" s="31">
        <f t="shared" si="4"/>
        <v>1068.6162500000792</v>
      </c>
      <c r="H51" s="8">
        <v>337061.70916666661</v>
      </c>
      <c r="I51" s="33">
        <v>338774.67999999993</v>
      </c>
      <c r="J51" s="31">
        <f t="shared" si="5"/>
        <v>1712.9708333333256</v>
      </c>
      <c r="K51" s="8">
        <v>341413.77958333323</v>
      </c>
      <c r="L51" s="33">
        <v>343950.05</v>
      </c>
      <c r="M51" s="31">
        <f t="shared" si="6"/>
        <v>2536.2704166667536</v>
      </c>
      <c r="N51" s="8">
        <v>327625.55833333335</v>
      </c>
      <c r="O51" s="33">
        <v>327621.30000000005</v>
      </c>
      <c r="P51" s="31">
        <f t="shared" si="3"/>
        <v>-4.2583333333022892</v>
      </c>
    </row>
    <row r="52" spans="2:16" x14ac:dyDescent="0.25">
      <c r="B52" s="13">
        <v>1908</v>
      </c>
      <c r="C52" s="15" t="s">
        <v>46</v>
      </c>
      <c r="D52" s="18" t="s">
        <v>52</v>
      </c>
      <c r="E52" s="8">
        <v>195099.95316666662</v>
      </c>
      <c r="F52" s="33">
        <v>194201.51</v>
      </c>
      <c r="G52" s="31">
        <f t="shared" si="4"/>
        <v>-898.44316666660598</v>
      </c>
      <c r="H52" s="8">
        <v>179469.96433333328</v>
      </c>
      <c r="I52" s="33">
        <v>177626.22999999998</v>
      </c>
      <c r="J52" s="31">
        <f t="shared" si="5"/>
        <v>-1843.7343333332974</v>
      </c>
      <c r="K52" s="8">
        <v>190739.94766666665</v>
      </c>
      <c r="L52" s="33">
        <v>189293.11000000002</v>
      </c>
      <c r="M52" s="31">
        <f t="shared" si="6"/>
        <v>-1446.83766666663</v>
      </c>
      <c r="N52" s="8">
        <v>211797.7291666666</v>
      </c>
      <c r="O52" s="33">
        <v>213049.32</v>
      </c>
      <c r="P52" s="31">
        <f t="shared" si="3"/>
        <v>1251.5908333334082</v>
      </c>
    </row>
    <row r="53" spans="2:16" x14ac:dyDescent="0.25">
      <c r="B53" s="13">
        <v>1908</v>
      </c>
      <c r="C53" s="15" t="s">
        <v>46</v>
      </c>
      <c r="D53" s="18" t="s">
        <v>53</v>
      </c>
      <c r="E53" s="8">
        <v>17139.284</v>
      </c>
      <c r="F53" s="33">
        <v>16422.620000000003</v>
      </c>
      <c r="G53" s="31">
        <f t="shared" si="4"/>
        <v>-716.66399999999703</v>
      </c>
      <c r="H53" s="8">
        <v>19161.541000000001</v>
      </c>
      <c r="I53" s="33">
        <v>17633.25</v>
      </c>
      <c r="J53" s="31">
        <f t="shared" si="5"/>
        <v>-1528.2910000000011</v>
      </c>
      <c r="K53" s="8">
        <v>24907.659333333337</v>
      </c>
      <c r="L53" s="33">
        <v>22993.079999999998</v>
      </c>
      <c r="M53" s="31">
        <f t="shared" si="6"/>
        <v>-1914.5793333333386</v>
      </c>
      <c r="N53" s="8">
        <v>31598.402000000006</v>
      </c>
      <c r="O53" s="33">
        <v>31173.879999999994</v>
      </c>
      <c r="P53" s="31">
        <f t="shared" si="3"/>
        <v>-424.52200000001176</v>
      </c>
    </row>
    <row r="54" spans="2:16" x14ac:dyDescent="0.25">
      <c r="B54" s="13">
        <v>1915</v>
      </c>
      <c r="C54" s="15" t="s">
        <v>54</v>
      </c>
      <c r="D54" s="18" t="s">
        <v>55</v>
      </c>
      <c r="E54" s="8">
        <v>133072.65400000001</v>
      </c>
      <c r="F54" s="33">
        <v>136156.98000000001</v>
      </c>
      <c r="G54" s="31">
        <f t="shared" si="4"/>
        <v>3084.3260000000009</v>
      </c>
      <c r="H54" s="8">
        <v>157521.51299999998</v>
      </c>
      <c r="I54" s="33">
        <v>139483.69</v>
      </c>
      <c r="J54" s="31">
        <f t="shared" si="5"/>
        <v>-18037.822999999975</v>
      </c>
      <c r="K54" s="8">
        <v>200659.09499999997</v>
      </c>
      <c r="L54" s="33">
        <v>178029.58000000002</v>
      </c>
      <c r="M54" s="31">
        <f t="shared" si="6"/>
        <v>-22629.514999999956</v>
      </c>
      <c r="N54" s="8">
        <v>240727.23500000002</v>
      </c>
      <c r="O54" s="33">
        <v>249866.05</v>
      </c>
      <c r="P54" s="31">
        <f t="shared" si="3"/>
        <v>9138.8149999999732</v>
      </c>
    </row>
    <row r="55" spans="2:16" x14ac:dyDescent="0.25">
      <c r="B55" s="13">
        <v>1920</v>
      </c>
      <c r="C55" s="15" t="s">
        <v>56</v>
      </c>
      <c r="D55" s="18" t="s">
        <v>57</v>
      </c>
      <c r="E55" s="8">
        <v>567519.74</v>
      </c>
      <c r="F55" s="33">
        <v>559081.46</v>
      </c>
      <c r="G55" s="31">
        <f t="shared" si="4"/>
        <v>-8438.2800000000279</v>
      </c>
      <c r="H55" s="8">
        <v>510087.2083333332</v>
      </c>
      <c r="I55" s="33">
        <v>452410.71000000008</v>
      </c>
      <c r="J55" s="31">
        <f t="shared" si="5"/>
        <v>-57676.498333333118</v>
      </c>
      <c r="K55" s="8">
        <v>449755.17166666663</v>
      </c>
      <c r="L55" s="33">
        <v>436177.45999999996</v>
      </c>
      <c r="M55" s="31">
        <f t="shared" si="6"/>
        <v>-13577.71166666667</v>
      </c>
      <c r="N55" s="8">
        <v>427864.60166666668</v>
      </c>
      <c r="O55" s="33">
        <v>403011.66000000003</v>
      </c>
      <c r="P55" s="31">
        <f t="shared" si="3"/>
        <v>-24852.941666666651</v>
      </c>
    </row>
    <row r="56" spans="2:16" x14ac:dyDescent="0.25">
      <c r="B56" s="13">
        <v>1930</v>
      </c>
      <c r="C56" s="15" t="s">
        <v>58</v>
      </c>
      <c r="D56" s="18" t="s">
        <v>59</v>
      </c>
      <c r="E56" s="8">
        <v>312706.40187500004</v>
      </c>
      <c r="F56" s="33">
        <v>302223.73</v>
      </c>
      <c r="G56" s="31">
        <f t="shared" si="4"/>
        <v>-10482.671875000058</v>
      </c>
      <c r="H56" s="8">
        <v>310995.18000000005</v>
      </c>
      <c r="I56" s="33">
        <v>307459.02</v>
      </c>
      <c r="J56" s="31">
        <f t="shared" si="5"/>
        <v>-3536.1600000000326</v>
      </c>
      <c r="K56" s="8">
        <v>276130.01500000007</v>
      </c>
      <c r="L56" s="33">
        <v>291232.14999999997</v>
      </c>
      <c r="M56" s="31">
        <f t="shared" si="6"/>
        <v>15102.134999999893</v>
      </c>
      <c r="N56" s="8">
        <v>271799.66250000003</v>
      </c>
      <c r="O56" s="33">
        <v>241076.43999999997</v>
      </c>
      <c r="P56" s="31">
        <f t="shared" si="3"/>
        <v>-30723.222500000062</v>
      </c>
    </row>
    <row r="57" spans="2:16" x14ac:dyDescent="0.25">
      <c r="B57" s="13">
        <v>1930</v>
      </c>
      <c r="C57" s="15" t="s">
        <v>58</v>
      </c>
      <c r="D57" s="18" t="s">
        <v>60</v>
      </c>
      <c r="E57" s="8">
        <v>566662.14500000002</v>
      </c>
      <c r="F57" s="33">
        <v>555547.18999999994</v>
      </c>
      <c r="G57" s="31">
        <f t="shared" si="4"/>
        <v>-11114.955000000075</v>
      </c>
      <c r="H57" s="8">
        <v>598031.20541666658</v>
      </c>
      <c r="I57" s="33">
        <v>589659.95000000007</v>
      </c>
      <c r="J57" s="31">
        <f t="shared" si="5"/>
        <v>-8371.2554166665068</v>
      </c>
      <c r="K57" s="8">
        <v>644244.96875</v>
      </c>
      <c r="L57" s="33">
        <v>653355.34999999986</v>
      </c>
      <c r="M57" s="31">
        <f t="shared" si="6"/>
        <v>9110.3812499998603</v>
      </c>
      <c r="N57" s="8">
        <v>725216.82041666657</v>
      </c>
      <c r="O57" s="33">
        <v>702969.62999999989</v>
      </c>
      <c r="P57" s="31">
        <f t="shared" si="3"/>
        <v>-22247.190416666679</v>
      </c>
    </row>
    <row r="58" spans="2:16" x14ac:dyDescent="0.25">
      <c r="B58" s="13">
        <v>1930</v>
      </c>
      <c r="C58" s="15" t="s">
        <v>58</v>
      </c>
      <c r="D58" s="18" t="s">
        <v>61</v>
      </c>
      <c r="E58" s="8">
        <v>35332.393000000004</v>
      </c>
      <c r="F58" s="33">
        <v>34860.25</v>
      </c>
      <c r="G58" s="31">
        <f t="shared" si="4"/>
        <v>-472.14300000000367</v>
      </c>
      <c r="H58" s="8">
        <v>35059.155500000001</v>
      </c>
      <c r="I58" s="33">
        <v>35124.509999999995</v>
      </c>
      <c r="J58" s="31">
        <f t="shared" si="5"/>
        <v>65.354499999994005</v>
      </c>
      <c r="K58" s="8">
        <v>34145.584999999999</v>
      </c>
      <c r="L58" s="33">
        <v>33901.17</v>
      </c>
      <c r="M58" s="31">
        <f t="shared" si="6"/>
        <v>-244.41500000000087</v>
      </c>
      <c r="N58" s="8">
        <v>30069.494999999999</v>
      </c>
      <c r="O58" s="33">
        <v>27268.5</v>
      </c>
      <c r="P58" s="31">
        <f t="shared" si="3"/>
        <v>-2800.994999999999</v>
      </c>
    </row>
    <row r="59" spans="2:16" x14ac:dyDescent="0.25">
      <c r="B59" s="13">
        <v>1935</v>
      </c>
      <c r="C59" s="15" t="s">
        <v>62</v>
      </c>
      <c r="D59" s="18" t="s">
        <v>62</v>
      </c>
      <c r="E59" s="8">
        <v>25302.287499999999</v>
      </c>
      <c r="F59" s="33">
        <v>19476.440000000002</v>
      </c>
      <c r="G59" s="31">
        <f t="shared" si="4"/>
        <v>-5825.8474999999962</v>
      </c>
      <c r="H59" s="8">
        <v>34319.778749999998</v>
      </c>
      <c r="I59" s="33">
        <v>33187.82</v>
      </c>
      <c r="J59" s="31">
        <f t="shared" si="5"/>
        <v>-1131.958749999998</v>
      </c>
      <c r="K59" s="8">
        <v>36983.082500000004</v>
      </c>
      <c r="L59" s="33">
        <v>36914.320000000007</v>
      </c>
      <c r="M59" s="31">
        <f t="shared" si="6"/>
        <v>-68.76249999999709</v>
      </c>
      <c r="N59" s="8">
        <v>38498.633125</v>
      </c>
      <c r="O59" s="33">
        <v>38705.56</v>
      </c>
      <c r="P59" s="31">
        <f t="shared" si="3"/>
        <v>206.92687499999738</v>
      </c>
    </row>
    <row r="60" spans="2:16" x14ac:dyDescent="0.25">
      <c r="B60" s="13">
        <v>1940</v>
      </c>
      <c r="C60" s="15" t="s">
        <v>63</v>
      </c>
      <c r="D60" s="18" t="s">
        <v>64</v>
      </c>
      <c r="E60" s="8">
        <v>119307.551875</v>
      </c>
      <c r="F60" s="33">
        <v>115397.72000000002</v>
      </c>
      <c r="G60" s="31">
        <f t="shared" si="4"/>
        <v>-3909.8318749999889</v>
      </c>
      <c r="H60" s="8">
        <v>118999.31187500001</v>
      </c>
      <c r="I60" s="33">
        <v>118082.73</v>
      </c>
      <c r="J60" s="31">
        <f t="shared" si="5"/>
        <v>-916.58187500001804</v>
      </c>
      <c r="K60" s="8">
        <v>97599.593750000029</v>
      </c>
      <c r="L60" s="33">
        <v>105742.63999999998</v>
      </c>
      <c r="M60" s="31">
        <f t="shared" si="6"/>
        <v>8143.0462499999558</v>
      </c>
      <c r="N60" s="8">
        <v>114563.76937500002</v>
      </c>
      <c r="O60" s="33">
        <v>105787.8</v>
      </c>
      <c r="P60" s="31">
        <f t="shared" si="3"/>
        <v>-8775.9693750000151</v>
      </c>
    </row>
    <row r="61" spans="2:16" x14ac:dyDescent="0.25">
      <c r="B61" s="13">
        <v>1945</v>
      </c>
      <c r="C61" s="15" t="s">
        <v>65</v>
      </c>
      <c r="D61" s="15" t="s">
        <v>66</v>
      </c>
      <c r="E61" s="8">
        <v>109252.02062499999</v>
      </c>
      <c r="F61" s="33">
        <v>103665.48</v>
      </c>
      <c r="G61" s="31">
        <f t="shared" si="4"/>
        <v>-5586.5406249999942</v>
      </c>
      <c r="H61" s="8">
        <v>130039.73874999999</v>
      </c>
      <c r="I61" s="33">
        <v>123124.09</v>
      </c>
      <c r="J61" s="31">
        <f t="shared" si="5"/>
        <v>-6915.648749999993</v>
      </c>
      <c r="K61" s="8">
        <v>151942.44500000001</v>
      </c>
      <c r="L61" s="33">
        <v>142379.32999999999</v>
      </c>
      <c r="M61" s="31">
        <f t="shared" si="6"/>
        <v>-9563.1150000000198</v>
      </c>
      <c r="N61" s="8">
        <v>166575.31062500004</v>
      </c>
      <c r="O61" s="33">
        <v>168689.28</v>
      </c>
      <c r="P61" s="31">
        <f t="shared" si="3"/>
        <v>2113.9693749999569</v>
      </c>
    </row>
    <row r="62" spans="2:16" x14ac:dyDescent="0.25">
      <c r="B62" s="13">
        <v>1950</v>
      </c>
      <c r="C62" s="15" t="s">
        <v>67</v>
      </c>
      <c r="D62" s="15" t="s">
        <v>67</v>
      </c>
      <c r="E62" s="8">
        <v>129861.2</v>
      </c>
      <c r="F62" s="33">
        <v>116870.76000000001</v>
      </c>
      <c r="G62" s="31">
        <f t="shared" si="4"/>
        <v>-12990.439999999988</v>
      </c>
      <c r="H62" s="8">
        <v>118380.51</v>
      </c>
      <c r="I62" s="33">
        <v>118375.90000000001</v>
      </c>
      <c r="J62" s="31">
        <f t="shared" si="5"/>
        <v>-4.6099999999860302</v>
      </c>
      <c r="K62" s="8">
        <v>90436.864375000005</v>
      </c>
      <c r="L62" s="33">
        <v>106501.8</v>
      </c>
      <c r="M62" s="31">
        <f t="shared" si="6"/>
        <v>16064.935624999998</v>
      </c>
      <c r="N62" s="8">
        <v>108003.80875</v>
      </c>
      <c r="O62" s="33">
        <v>106957.52999999998</v>
      </c>
      <c r="P62" s="31">
        <f t="shared" si="3"/>
        <v>-1046.2787500000122</v>
      </c>
    </row>
    <row r="63" spans="2:16" x14ac:dyDescent="0.25">
      <c r="B63" s="13">
        <v>1955</v>
      </c>
      <c r="C63" s="15" t="s">
        <v>68</v>
      </c>
      <c r="D63" s="15" t="s">
        <v>69</v>
      </c>
      <c r="E63" s="8">
        <v>20139.253142857142</v>
      </c>
      <c r="F63" s="33">
        <v>20139.259999999998</v>
      </c>
      <c r="G63" s="31">
        <f t="shared" si="4"/>
        <v>6.857142856460996E-3</v>
      </c>
      <c r="H63" s="8">
        <v>20139.253142857142</v>
      </c>
      <c r="I63" s="33">
        <v>20139.259999999998</v>
      </c>
      <c r="J63" s="31">
        <f t="shared" si="5"/>
        <v>6.857142856460996E-3</v>
      </c>
      <c r="K63" s="8">
        <v>20139.253142857142</v>
      </c>
      <c r="L63" s="33">
        <v>20139.25</v>
      </c>
      <c r="M63" s="31">
        <f t="shared" si="6"/>
        <v>-3.1428571419382934E-3</v>
      </c>
      <c r="N63" s="8">
        <v>20139.253142857142</v>
      </c>
      <c r="O63" s="33">
        <v>20139.259999999998</v>
      </c>
      <c r="P63" s="31">
        <f t="shared" si="3"/>
        <v>6.857142856460996E-3</v>
      </c>
    </row>
    <row r="64" spans="2:16" x14ac:dyDescent="0.25">
      <c r="B64" s="13">
        <v>1955</v>
      </c>
      <c r="C64" s="15" t="s">
        <v>68</v>
      </c>
      <c r="D64" s="15" t="s">
        <v>70</v>
      </c>
      <c r="E64" s="8">
        <v>271792.01799999998</v>
      </c>
      <c r="F64" s="33">
        <v>269393.18</v>
      </c>
      <c r="G64" s="31">
        <f t="shared" si="4"/>
        <v>-2398.8379999999888</v>
      </c>
      <c r="H64" s="8">
        <v>311518.39399999997</v>
      </c>
      <c r="I64" s="33">
        <v>311518.5</v>
      </c>
      <c r="J64" s="31">
        <f t="shared" si="5"/>
        <v>0.106000000028871</v>
      </c>
      <c r="K64" s="8">
        <v>312181.12199999997</v>
      </c>
      <c r="L64" s="33">
        <v>312180.83999999997</v>
      </c>
      <c r="M64" s="31">
        <f t="shared" si="6"/>
        <v>-0.28200000000651926</v>
      </c>
      <c r="N64" s="8">
        <v>316375.56699999998</v>
      </c>
      <c r="O64" s="33">
        <v>316375.59999999998</v>
      </c>
      <c r="P64" s="31">
        <f t="shared" si="3"/>
        <v>3.2999999995809048E-2</v>
      </c>
    </row>
    <row r="65" spans="2:16" x14ac:dyDescent="0.25">
      <c r="B65" s="13">
        <v>1955</v>
      </c>
      <c r="C65" s="15" t="s">
        <v>68</v>
      </c>
      <c r="D65" s="15" t="s">
        <v>71</v>
      </c>
      <c r="E65" s="8">
        <v>22379.748749999999</v>
      </c>
      <c r="F65" s="33">
        <v>22379.770000000004</v>
      </c>
      <c r="G65" s="31">
        <f t="shared" si="4"/>
        <v>2.1250000005238689E-2</v>
      </c>
      <c r="H65" s="8">
        <v>22521.333749999998</v>
      </c>
      <c r="I65" s="33">
        <v>22403.34</v>
      </c>
      <c r="J65" s="31">
        <f t="shared" si="5"/>
        <v>-117.99374999999782</v>
      </c>
      <c r="K65" s="8">
        <v>22662.918749999997</v>
      </c>
      <c r="L65" s="33">
        <v>22662.93</v>
      </c>
      <c r="M65" s="31">
        <f t="shared" si="6"/>
        <v>1.1250000003201421E-2</v>
      </c>
      <c r="N65" s="8">
        <v>22662.918749999997</v>
      </c>
      <c r="O65" s="33">
        <v>22662.900000000005</v>
      </c>
      <c r="P65" s="31">
        <f t="shared" si="3"/>
        <v>-1.8749999991996447E-2</v>
      </c>
    </row>
    <row r="66" spans="2:16" x14ac:dyDescent="0.25">
      <c r="B66" s="19">
        <v>1960</v>
      </c>
      <c r="C66" s="11" t="s">
        <v>72</v>
      </c>
      <c r="D66" s="20" t="s">
        <v>73</v>
      </c>
      <c r="E66" s="8">
        <v>504.875</v>
      </c>
      <c r="F66" s="33">
        <v>504.86999999999995</v>
      </c>
      <c r="G66" s="31">
        <f t="shared" si="4"/>
        <v>-5.0000000000522959E-3</v>
      </c>
      <c r="H66" s="8">
        <v>504.875</v>
      </c>
      <c r="I66" s="33">
        <v>504.87999999999994</v>
      </c>
      <c r="J66" s="31">
        <f t="shared" si="5"/>
        <v>4.9999999999386091E-3</v>
      </c>
      <c r="K66" s="8">
        <v>3856.1743750000001</v>
      </c>
      <c r="L66" s="33">
        <v>1828</v>
      </c>
      <c r="M66" s="31">
        <f t="shared" si="6"/>
        <v>-2028.1743750000001</v>
      </c>
      <c r="N66" s="8">
        <v>7423.4006250000002</v>
      </c>
      <c r="O66" s="33">
        <v>7513.61</v>
      </c>
      <c r="P66" s="31">
        <f t="shared" si="3"/>
        <v>90.209374999999454</v>
      </c>
    </row>
    <row r="67" spans="2:16" x14ac:dyDescent="0.25">
      <c r="B67" s="13">
        <v>1980</v>
      </c>
      <c r="C67" s="15" t="s">
        <v>74</v>
      </c>
      <c r="D67" s="15" t="s">
        <v>75</v>
      </c>
      <c r="E67" s="8">
        <v>177369.08924999999</v>
      </c>
      <c r="F67" s="33">
        <v>175795.73</v>
      </c>
      <c r="G67" s="31">
        <f t="shared" si="4"/>
        <v>-1573.3592499999795</v>
      </c>
      <c r="H67" s="8">
        <v>201538.92499999996</v>
      </c>
      <c r="I67" s="33">
        <v>200019.13</v>
      </c>
      <c r="J67" s="31">
        <f t="shared" si="5"/>
        <v>-1519.7949999999546</v>
      </c>
      <c r="K67" s="8">
        <v>220857.32149999999</v>
      </c>
      <c r="L67" s="33">
        <v>221715.56</v>
      </c>
      <c r="M67" s="31">
        <f t="shared" si="6"/>
        <v>858.23850000000675</v>
      </c>
      <c r="N67" s="8">
        <v>240060.33749999994</v>
      </c>
      <c r="O67" s="33">
        <v>239407.13</v>
      </c>
      <c r="P67" s="31">
        <f t="shared" si="3"/>
        <v>-653.20749999993131</v>
      </c>
    </row>
    <row r="68" spans="2:16" x14ac:dyDescent="0.25">
      <c r="B68" s="13">
        <v>1980</v>
      </c>
      <c r="C68" s="15" t="s">
        <v>74</v>
      </c>
      <c r="D68" s="15" t="s">
        <v>76</v>
      </c>
      <c r="E68" s="8">
        <v>77586.493000000002</v>
      </c>
      <c r="F68" s="33">
        <v>76483</v>
      </c>
      <c r="G68" s="31">
        <f t="shared" si="4"/>
        <v>-1103.4930000000022</v>
      </c>
      <c r="H68" s="8">
        <v>74166.021500000017</v>
      </c>
      <c r="I68" s="33">
        <v>72337.55</v>
      </c>
      <c r="J68" s="31">
        <f t="shared" si="5"/>
        <v>-1828.4715000000142</v>
      </c>
      <c r="K68" s="8">
        <v>55427.447499999995</v>
      </c>
      <c r="L68" s="33">
        <v>54879.470000000016</v>
      </c>
      <c r="M68" s="31">
        <f t="shared" si="6"/>
        <v>-547.97749999997905</v>
      </c>
      <c r="N68" s="8">
        <v>68942.288000000015</v>
      </c>
      <c r="O68" s="33">
        <v>62053.4</v>
      </c>
      <c r="P68" s="31">
        <f t="shared" si="3"/>
        <v>-6888.8880000000136</v>
      </c>
    </row>
    <row r="69" spans="2:16" x14ac:dyDescent="0.25">
      <c r="B69" s="13">
        <v>1995</v>
      </c>
      <c r="C69" s="15" t="s">
        <v>77</v>
      </c>
      <c r="D69" s="15" t="s">
        <v>78</v>
      </c>
      <c r="E69" s="8">
        <v>-899701.19300000009</v>
      </c>
      <c r="F69" s="33">
        <v>-899701.20000000007</v>
      </c>
      <c r="G69" s="31">
        <f>IF(ISERROR(+F69-E69), 0, +F69-E69)</f>
        <v>-6.9999999832361937E-3</v>
      </c>
      <c r="H69" s="8">
        <v>-899701.18299999996</v>
      </c>
      <c r="I69" s="33">
        <v>-899701.19000000006</v>
      </c>
      <c r="J69" s="31">
        <f>IF(ISERROR(+I69-H69), 0, +I69-H69)</f>
        <v>-7.0000000996515155E-3</v>
      </c>
      <c r="K69" s="8">
        <v>-899701.223</v>
      </c>
      <c r="L69" s="33">
        <v>-899701.23</v>
      </c>
      <c r="M69" s="31">
        <f>IF(ISERROR(+L69-K69), 0, +L69-K69)</f>
        <v>-6.9999999832361937E-3</v>
      </c>
      <c r="N69" s="8">
        <v>-899701.15299999993</v>
      </c>
      <c r="O69" s="33">
        <v>-899701.15999999992</v>
      </c>
      <c r="P69" s="31">
        <f>IF(ISERROR(+O69-N69), 0, +O69-N69)</f>
        <v>-6.9999999832361937E-3</v>
      </c>
    </row>
    <row r="70" spans="2:16" x14ac:dyDescent="0.25">
      <c r="B70" s="13">
        <v>2440</v>
      </c>
      <c r="C70" s="15" t="s">
        <v>79</v>
      </c>
      <c r="D70" s="15" t="s">
        <v>80</v>
      </c>
      <c r="E70" s="8">
        <v>-289391.38649999996</v>
      </c>
      <c r="F70" s="33">
        <v>-279828.57</v>
      </c>
      <c r="G70" s="31">
        <f t="shared" ref="G70:G71" si="7">IF(ISERROR(+F70-E70), 0, +F70-E70)</f>
        <v>9562.8164999999572</v>
      </c>
      <c r="H70" s="8">
        <v>-414405.60887499998</v>
      </c>
      <c r="I70" s="33">
        <v>-411679.92999999993</v>
      </c>
      <c r="J70" s="31">
        <f t="shared" ref="J70:J71" si="8">IF(ISERROR(+I70-H70), 0, +I70-H70)</f>
        <v>2725.6788750000414</v>
      </c>
      <c r="K70" s="8">
        <v>-528827.9461249999</v>
      </c>
      <c r="L70" s="33">
        <v>-524628.51</v>
      </c>
      <c r="M70" s="31">
        <f t="shared" ref="M70:M71" si="9">IF(ISERROR(+L70-K70), 0, +L70-K70)</f>
        <v>4199.436124999891</v>
      </c>
      <c r="N70" s="8">
        <v>-668794.35149999976</v>
      </c>
      <c r="O70" s="33">
        <v>-678149.82</v>
      </c>
      <c r="P70" s="31">
        <f t="shared" ref="P70:P71" si="10">IF(ISERROR(+O70-N70), 0, +O70-N70)</f>
        <v>-9355.4685000001919</v>
      </c>
    </row>
    <row r="71" spans="2:16" ht="15.75" thickBot="1" x14ac:dyDescent="0.3">
      <c r="B71" s="19">
        <v>2005</v>
      </c>
      <c r="C71" s="21" t="s">
        <v>81</v>
      </c>
      <c r="D71" s="21" t="s">
        <v>81</v>
      </c>
      <c r="E71" s="8">
        <v>0</v>
      </c>
      <c r="F71" s="33">
        <v>0</v>
      </c>
      <c r="G71" s="31">
        <f t="shared" si="7"/>
        <v>0</v>
      </c>
      <c r="H71" s="8">
        <v>28987.112499999999</v>
      </c>
      <c r="I71" s="33">
        <v>57974.22</v>
      </c>
      <c r="J71" s="31">
        <f t="shared" si="8"/>
        <v>28987.107500000002</v>
      </c>
      <c r="K71" s="8">
        <v>57974.224999999999</v>
      </c>
      <c r="L71" s="33">
        <v>57974.23</v>
      </c>
      <c r="M71" s="31">
        <f t="shared" si="9"/>
        <v>5.0000000046566129E-3</v>
      </c>
      <c r="N71" s="8">
        <v>57974.224999999999</v>
      </c>
      <c r="O71" s="33">
        <v>57974.22</v>
      </c>
      <c r="P71" s="31">
        <f t="shared" si="10"/>
        <v>-4.9999999973806553E-3</v>
      </c>
    </row>
    <row r="72" spans="2:16" ht="16.5" thickTop="1" thickBot="1" x14ac:dyDescent="0.3">
      <c r="B72" s="22"/>
      <c r="C72" s="23" t="s">
        <v>82</v>
      </c>
      <c r="D72" s="24"/>
      <c r="E72" s="25">
        <f t="shared" ref="E72:P72" si="11">SUM(E17:E71)</f>
        <v>18196462.828188092</v>
      </c>
      <c r="F72" s="25">
        <f t="shared" si="11"/>
        <v>17917559.830000006</v>
      </c>
      <c r="G72" s="25">
        <f t="shared" si="11"/>
        <v>-278902.99818809633</v>
      </c>
      <c r="H72" s="25">
        <f t="shared" si="11"/>
        <v>18701289.198888529</v>
      </c>
      <c r="I72" s="25">
        <f t="shared" si="11"/>
        <v>18454512.289999999</v>
      </c>
      <c r="J72" s="25">
        <f t="shared" si="11"/>
        <v>-246776.90888852344</v>
      </c>
      <c r="K72" s="25">
        <f t="shared" si="11"/>
        <v>19011793.503579468</v>
      </c>
      <c r="L72" s="25">
        <f t="shared" si="11"/>
        <v>18846727.089999996</v>
      </c>
      <c r="M72" s="25">
        <f t="shared" si="11"/>
        <v>-165066.41357946143</v>
      </c>
      <c r="N72" s="25">
        <f t="shared" si="11"/>
        <v>20211250.419010997</v>
      </c>
      <c r="O72" s="25">
        <f t="shared" si="11"/>
        <v>19945988.950000003</v>
      </c>
      <c r="P72" s="25">
        <f t="shared" si="11"/>
        <v>-265261.46901098872</v>
      </c>
    </row>
    <row r="73" spans="2:16" x14ac:dyDescent="0.25">
      <c r="B73" s="26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8"/>
      <c r="O73" s="28"/>
      <c r="P73" s="28"/>
    </row>
  </sheetData>
  <mergeCells count="8">
    <mergeCell ref="C6:H6"/>
    <mergeCell ref="N15:P15"/>
    <mergeCell ref="B15:B16"/>
    <mergeCell ref="C15:C16"/>
    <mergeCell ref="D15:D16"/>
    <mergeCell ref="E15:G15"/>
    <mergeCell ref="H15:J15"/>
    <mergeCell ref="K15:M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Dykstra, Michelle</dc:creator>
  <cp:lastModifiedBy>Dykstra, Michelle</cp:lastModifiedBy>
  <dcterms:created xsi:type="dcterms:W3CDTF">2021-11-07T13:56:03Z</dcterms:created>
  <dcterms:modified xsi:type="dcterms:W3CDTF">2021-11-08T12:07:17Z</dcterms:modified>
</cp:coreProperties>
</file>