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9020" windowHeight="11640"/>
  </bookViews>
  <sheets>
    <sheet name="Days of Service" sheetId="3" r:id="rId1"/>
  </sheets>
  <externalReferences>
    <externalReference r:id="rId2"/>
  </externalReferences>
  <definedNames>
    <definedName name="_xlnm.Print_Area" localSheetId="0">'Days of Service'!#REF!</definedName>
  </definedNames>
  <calcPr calcId="145621"/>
</workbook>
</file>

<file path=xl/calcChain.xml><?xml version="1.0" encoding="utf-8"?>
<calcChain xmlns="http://schemas.openxmlformats.org/spreadsheetml/2006/main">
  <c r="R37" i="3" l="1"/>
  <c r="Q37" i="3"/>
  <c r="P37" i="3"/>
  <c r="I37" i="3"/>
  <c r="H37" i="3"/>
  <c r="G37" i="3"/>
  <c r="E37" i="3"/>
  <c r="D37" i="3"/>
  <c r="C37" i="3"/>
  <c r="R36" i="3"/>
  <c r="Q36" i="3"/>
  <c r="P36" i="3"/>
  <c r="I36" i="3"/>
  <c r="H36" i="3"/>
  <c r="G36" i="3"/>
  <c r="E36" i="3"/>
  <c r="D36" i="3"/>
  <c r="C36" i="3"/>
  <c r="R35" i="3"/>
  <c r="Q35" i="3"/>
  <c r="P35" i="3"/>
  <c r="I35" i="3"/>
  <c r="H35" i="3"/>
  <c r="G35" i="3"/>
  <c r="K35" i="3" s="1"/>
  <c r="E35" i="3"/>
  <c r="D35" i="3"/>
  <c r="C35" i="3"/>
  <c r="R34" i="3"/>
  <c r="Q34" i="3"/>
  <c r="P34" i="3"/>
  <c r="I34" i="3"/>
  <c r="H34" i="3"/>
  <c r="G34" i="3"/>
  <c r="E34" i="3"/>
  <c r="D34" i="3"/>
  <c r="C34" i="3"/>
  <c r="R33" i="3"/>
  <c r="Q33" i="3"/>
  <c r="P33" i="3"/>
  <c r="I33" i="3"/>
  <c r="M33" i="3" s="1"/>
  <c r="H33" i="3"/>
  <c r="G33" i="3"/>
  <c r="E33" i="3"/>
  <c r="D33" i="3"/>
  <c r="C33" i="3"/>
  <c r="R32" i="3"/>
  <c r="Q32" i="3"/>
  <c r="P32" i="3"/>
  <c r="I32" i="3"/>
  <c r="H32" i="3"/>
  <c r="G32" i="3"/>
  <c r="E32" i="3"/>
  <c r="D32" i="3"/>
  <c r="C32" i="3"/>
  <c r="R31" i="3"/>
  <c r="Q31" i="3"/>
  <c r="P31" i="3"/>
  <c r="I31" i="3"/>
  <c r="H31" i="3"/>
  <c r="G31" i="3"/>
  <c r="E31" i="3"/>
  <c r="D31" i="3"/>
  <c r="C31" i="3"/>
  <c r="R30" i="3"/>
  <c r="Q30" i="3"/>
  <c r="P30" i="3"/>
  <c r="I30" i="3"/>
  <c r="H30" i="3"/>
  <c r="L30" i="3" s="1"/>
  <c r="G30" i="3"/>
  <c r="E30" i="3"/>
  <c r="D30" i="3"/>
  <c r="C30" i="3"/>
  <c r="R29" i="3"/>
  <c r="Q29" i="3"/>
  <c r="P29" i="3"/>
  <c r="I29" i="3"/>
  <c r="M29" i="3" s="1"/>
  <c r="V29" i="3" s="1"/>
  <c r="H29" i="3"/>
  <c r="G29" i="3"/>
  <c r="E29" i="3"/>
  <c r="D29" i="3"/>
  <c r="C29" i="3"/>
  <c r="R28" i="3"/>
  <c r="Q28" i="3"/>
  <c r="P28" i="3"/>
  <c r="I28" i="3"/>
  <c r="H28" i="3"/>
  <c r="G28" i="3"/>
  <c r="E28" i="3"/>
  <c r="D28" i="3"/>
  <c r="C28" i="3"/>
  <c r="R27" i="3"/>
  <c r="Q27" i="3"/>
  <c r="P27" i="3"/>
  <c r="I27" i="3"/>
  <c r="H27" i="3"/>
  <c r="G27" i="3"/>
  <c r="K27" i="3" s="1"/>
  <c r="E27" i="3"/>
  <c r="D27" i="3"/>
  <c r="C27" i="3"/>
  <c r="R26" i="3"/>
  <c r="Q26" i="3"/>
  <c r="P26" i="3"/>
  <c r="I26" i="3"/>
  <c r="H26" i="3"/>
  <c r="G26" i="3"/>
  <c r="E26" i="3"/>
  <c r="D26" i="3"/>
  <c r="C26" i="3"/>
  <c r="R25" i="3"/>
  <c r="Q25" i="3"/>
  <c r="P25" i="3"/>
  <c r="I25" i="3"/>
  <c r="M25" i="3" s="1"/>
  <c r="H25" i="3"/>
  <c r="G25" i="3"/>
  <c r="E25" i="3"/>
  <c r="D25" i="3"/>
  <c r="C25" i="3"/>
  <c r="R24" i="3"/>
  <c r="Q24" i="3"/>
  <c r="P24" i="3"/>
  <c r="I24" i="3"/>
  <c r="H24" i="3"/>
  <c r="G24" i="3"/>
  <c r="E24" i="3"/>
  <c r="D24" i="3"/>
  <c r="C24" i="3"/>
  <c r="R23" i="3"/>
  <c r="Q23" i="3"/>
  <c r="P23" i="3"/>
  <c r="I23" i="3"/>
  <c r="H23" i="3"/>
  <c r="G23" i="3"/>
  <c r="E23" i="3"/>
  <c r="D23" i="3"/>
  <c r="C23" i="3"/>
  <c r="R22" i="3"/>
  <c r="Q22" i="3"/>
  <c r="P22" i="3"/>
  <c r="I22" i="3"/>
  <c r="H22" i="3"/>
  <c r="L22" i="3" s="1"/>
  <c r="G22" i="3"/>
  <c r="E22" i="3"/>
  <c r="D22" i="3"/>
  <c r="C22" i="3"/>
  <c r="E21" i="3"/>
  <c r="D21" i="3"/>
  <c r="C21" i="3"/>
  <c r="E20" i="3"/>
  <c r="D20" i="3"/>
  <c r="C20" i="3"/>
  <c r="E19" i="3"/>
  <c r="D19" i="3"/>
  <c r="C19" i="3"/>
  <c r="E18" i="3"/>
  <c r="D18" i="3"/>
  <c r="C18" i="3"/>
  <c r="E17" i="3"/>
  <c r="D17" i="3"/>
  <c r="C17" i="3"/>
  <c r="E16" i="3"/>
  <c r="D16" i="3"/>
  <c r="C16" i="3"/>
  <c r="E15" i="3"/>
  <c r="D15" i="3"/>
  <c r="C15" i="3"/>
  <c r="E14" i="3"/>
  <c r="D14" i="3"/>
  <c r="C14" i="3"/>
  <c r="E13" i="3"/>
  <c r="D13" i="3"/>
  <c r="C13" i="3"/>
  <c r="M36" i="3"/>
  <c r="V36" i="3" s="1"/>
  <c r="M34" i="3"/>
  <c r="V34" i="3"/>
  <c r="K33" i="3"/>
  <c r="M32" i="3"/>
  <c r="V32" i="3" s="1"/>
  <c r="K31" i="3"/>
  <c r="N31" i="3" s="1"/>
  <c r="M30" i="3"/>
  <c r="V30" i="3" s="1"/>
  <c r="K29" i="3"/>
  <c r="M28" i="3"/>
  <c r="V28" i="3" s="1"/>
  <c r="M26" i="3"/>
  <c r="V26" i="3"/>
  <c r="K25" i="3"/>
  <c r="M24" i="3"/>
  <c r="V24" i="3" s="1"/>
  <c r="K23" i="3"/>
  <c r="N23" i="3" s="1"/>
  <c r="M22" i="3"/>
  <c r="V22" i="3" s="1"/>
  <c r="M21" i="3"/>
  <c r="V21" i="3"/>
  <c r="L21" i="3"/>
  <c r="U21" i="3" s="1"/>
  <c r="M20" i="3"/>
  <c r="V20" i="3"/>
  <c r="L20" i="3"/>
  <c r="U20" i="3" s="1"/>
  <c r="M19" i="3"/>
  <c r="V19" i="3"/>
  <c r="L19" i="3"/>
  <c r="U19" i="3" s="1"/>
  <c r="M18" i="3"/>
  <c r="V18" i="3"/>
  <c r="L18" i="3"/>
  <c r="U18" i="3" s="1"/>
  <c r="M17" i="3"/>
  <c r="V17" i="3"/>
  <c r="L17" i="3"/>
  <c r="U17" i="3" s="1"/>
  <c r="M16" i="3"/>
  <c r="V16" i="3"/>
  <c r="L16" i="3"/>
  <c r="U16" i="3" s="1"/>
  <c r="M15" i="3"/>
  <c r="V15" i="3"/>
  <c r="L15" i="3"/>
  <c r="U15" i="3" s="1"/>
  <c r="M14" i="3"/>
  <c r="V14" i="3"/>
  <c r="L14" i="3"/>
  <c r="U14" i="3" s="1"/>
  <c r="M13" i="3"/>
  <c r="L13" i="3"/>
  <c r="L38" i="3" s="1"/>
  <c r="K36" i="3"/>
  <c r="M35" i="3"/>
  <c r="V35" i="3"/>
  <c r="K34" i="3"/>
  <c r="T34" i="3" s="1"/>
  <c r="K32" i="3"/>
  <c r="M31" i="3"/>
  <c r="V31" i="3" s="1"/>
  <c r="K30" i="3"/>
  <c r="K28" i="3"/>
  <c r="M27" i="3"/>
  <c r="V27" i="3"/>
  <c r="K26" i="3"/>
  <c r="T26" i="3" s="1"/>
  <c r="K24" i="3"/>
  <c r="M23" i="3"/>
  <c r="V23" i="3" s="1"/>
  <c r="K22" i="3"/>
  <c r="K21" i="3"/>
  <c r="K20" i="3"/>
  <c r="N20" i="3" s="1"/>
  <c r="K19" i="3"/>
  <c r="K18" i="3"/>
  <c r="K17" i="3"/>
  <c r="K16" i="3"/>
  <c r="N16" i="3" s="1"/>
  <c r="K15" i="3"/>
  <c r="K14" i="3"/>
  <c r="K13" i="3"/>
  <c r="L24" i="3"/>
  <c r="U24" i="3" s="1"/>
  <c r="L28" i="3"/>
  <c r="U28" i="3"/>
  <c r="L32" i="3"/>
  <c r="U32" i="3" s="1"/>
  <c r="L36" i="3"/>
  <c r="U36" i="3"/>
  <c r="M37" i="3"/>
  <c r="V37" i="3" s="1"/>
  <c r="L25" i="3"/>
  <c r="U25" i="3"/>
  <c r="L29" i="3"/>
  <c r="U29" i="3" s="1"/>
  <c r="L33" i="3"/>
  <c r="U33" i="3"/>
  <c r="L37" i="3"/>
  <c r="U37" i="3" s="1"/>
  <c r="L26" i="3"/>
  <c r="U26" i="3" s="1"/>
  <c r="L34" i="3"/>
  <c r="U34" i="3" s="1"/>
  <c r="K37" i="3"/>
  <c r="L23" i="3"/>
  <c r="U23" i="3"/>
  <c r="L27" i="3"/>
  <c r="U27" i="3" s="1"/>
  <c r="L31" i="3"/>
  <c r="U31" i="3"/>
  <c r="L35" i="3"/>
  <c r="U35" i="3" s="1"/>
  <c r="T37" i="3"/>
  <c r="T13" i="3"/>
  <c r="T15" i="3"/>
  <c r="N15" i="3"/>
  <c r="T17" i="3"/>
  <c r="N17" i="3"/>
  <c r="T19" i="3"/>
  <c r="N19" i="3"/>
  <c r="T21" i="3"/>
  <c r="N21" i="3"/>
  <c r="U13" i="3"/>
  <c r="T14" i="3"/>
  <c r="N14" i="3"/>
  <c r="T16" i="3"/>
  <c r="T18" i="3"/>
  <c r="N18" i="3"/>
  <c r="T20" i="3"/>
  <c r="T22" i="3"/>
  <c r="T24" i="3"/>
  <c r="T28" i="3"/>
  <c r="T30" i="3"/>
  <c r="T32" i="3"/>
  <c r="T36" i="3"/>
  <c r="V13" i="3"/>
  <c r="T23" i="3"/>
  <c r="T25" i="3"/>
  <c r="T29" i="3"/>
  <c r="T31" i="3"/>
  <c r="T33" i="3"/>
  <c r="U22" i="3" l="1"/>
  <c r="N22" i="3"/>
  <c r="V25" i="3"/>
  <c r="N25" i="3"/>
  <c r="N27" i="3"/>
  <c r="T27" i="3"/>
  <c r="U30" i="3"/>
  <c r="N30" i="3"/>
  <c r="V33" i="3"/>
  <c r="N33" i="3"/>
  <c r="N35" i="3"/>
  <c r="T35" i="3"/>
  <c r="N29" i="3"/>
  <c r="M38" i="3"/>
  <c r="N34" i="3"/>
  <c r="N26" i="3"/>
  <c r="N13" i="3"/>
  <c r="N37" i="3"/>
  <c r="K38" i="3"/>
  <c r="N36" i="3"/>
  <c r="N32" i="3"/>
  <c r="N28" i="3"/>
  <c r="N24" i="3"/>
</calcChain>
</file>

<file path=xl/sharedStrings.xml><?xml version="1.0" encoding="utf-8"?>
<sst xmlns="http://schemas.openxmlformats.org/spreadsheetml/2006/main" count="31" uniqueCount="31">
  <si>
    <t>Rate Class</t>
  </si>
  <si>
    <t>Fixed Metric</t>
  </si>
  <si>
    <t>Vol Metric</t>
  </si>
  <si>
    <t>K = D / H / 12</t>
  </si>
  <si>
    <t>L = E / I</t>
  </si>
  <si>
    <t>M = F / J</t>
  </si>
  <si>
    <t>Control</t>
  </si>
  <si>
    <t>Service Charge % Revenue</t>
  </si>
  <si>
    <t>Distribution Volumetric Rate % Revenue 
kWh</t>
  </si>
  <si>
    <t>Service Charge Revenue</t>
  </si>
  <si>
    <t>Distribution Volumetric Rate Revenue 
kWh</t>
  </si>
  <si>
    <t>Total Revenue by Rate Class</t>
  </si>
  <si>
    <t>Billed Customers or Connections</t>
  </si>
  <si>
    <t>Billed kWh</t>
  </si>
  <si>
    <t>A</t>
  </si>
  <si>
    <t>B</t>
  </si>
  <si>
    <t>C</t>
  </si>
  <si>
    <t>D = $N * A</t>
  </si>
  <si>
    <t>E = $N * B</t>
  </si>
  <si>
    <t>F = $N * C</t>
  </si>
  <si>
    <t>G = D + E + F</t>
  </si>
  <si>
    <t>H</t>
  </si>
  <si>
    <t xml:space="preserve">I </t>
  </si>
  <si>
    <t xml:space="preserve">J </t>
  </si>
  <si>
    <t>Distribution Volumetric Rate kWh Rate Adder</t>
  </si>
  <si>
    <t>Service Charge Rate Adder</t>
  </si>
  <si>
    <t>Distribution Volumetric Rate % Revenue 
kVA</t>
  </si>
  <si>
    <t>Distribution Volumetric Rate Revenue 
kVA</t>
  </si>
  <si>
    <t>Billed kVA</t>
  </si>
  <si>
    <t>Distribution Volumetric Rate kVA Rate Adder</t>
  </si>
  <si>
    <t>Calculation of Incremental Capital Rate Adder - Option A Fixed and Variable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</si>
</sst>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70" formatCode="_(&quot;$&quot;* #,##0.00_);_(&quot;$&quot;* \(#,##0.00\);_(&quot;$&quot;* &quot;-&quot;??_);_(@_)"/>
    <numFmt numFmtId="171" formatCode="_(* #,##0.00_);_(* \(#,##0.00\);_(* &quot;-&quot;??_);_(@_)"/>
    <numFmt numFmtId="172" formatCode="&quot;$&quot;#,##0.000000"/>
    <numFmt numFmtId="173" formatCode="0.0%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171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1" fillId="0" borderId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8">
    <xf numFmtId="0" fontId="0" fillId="0" borderId="0" xfId="0"/>
    <xf numFmtId="172" fontId="1" fillId="2" borderId="0" xfId="8" applyNumberFormat="1" applyFill="1" applyProtection="1"/>
    <xf numFmtId="0" fontId="0" fillId="0" borderId="0" xfId="0" applyProtection="1"/>
    <xf numFmtId="0" fontId="2" fillId="0" borderId="0" xfId="0" applyFont="1" applyProtection="1"/>
    <xf numFmtId="0" fontId="3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/>
    </xf>
    <xf numFmtId="0" fontId="0" fillId="2" borderId="0" xfId="0" applyFill="1" applyProtection="1"/>
    <xf numFmtId="0" fontId="0" fillId="0" borderId="0" xfId="0" applyProtection="1">
      <protection locked="0"/>
    </xf>
    <xf numFmtId="0" fontId="1" fillId="0" borderId="0" xfId="8" applyAlignment="1" applyProtection="1">
      <alignment horizontal="center"/>
    </xf>
    <xf numFmtId="0" fontId="1" fillId="3" borderId="0" xfId="8" applyFill="1" applyAlignment="1" applyProtection="1">
      <alignment horizontal="center"/>
    </xf>
    <xf numFmtId="173" fontId="1" fillId="2" borderId="0" xfId="9" applyNumberFormat="1" applyFont="1" applyFill="1" applyProtection="1"/>
    <xf numFmtId="44" fontId="1" fillId="2" borderId="0" xfId="4" applyNumberFormat="1" applyFont="1" applyFill="1" applyProtection="1"/>
    <xf numFmtId="3" fontId="1" fillId="2" borderId="0" xfId="8" applyNumberFormat="1" applyFill="1" applyProtection="1"/>
    <xf numFmtId="44" fontId="1" fillId="2" borderId="1" xfId="4" applyNumberFormat="1" applyFont="1" applyFill="1" applyBorder="1" applyProtection="1"/>
    <xf numFmtId="44" fontId="1" fillId="4" borderId="1" xfId="4" applyNumberFormat="1" applyFont="1" applyFill="1" applyBorder="1" applyProtection="1"/>
    <xf numFmtId="0" fontId="1" fillId="0" borderId="0" xfId="8" applyProtection="1"/>
    <xf numFmtId="43" fontId="4" fillId="0" borderId="0" xfId="1" applyNumberFormat="1" applyFont="1" applyProtection="1"/>
    <xf numFmtId="173" fontId="1" fillId="2" borderId="0" xfId="10" applyNumberFormat="1" applyFont="1" applyFill="1" applyProtection="1"/>
  </cellXfs>
  <cellStyles count="12">
    <cellStyle name="Comma" xfId="1" builtinId="3"/>
    <cellStyle name="Comma 2" xfId="2"/>
    <cellStyle name="Comma 3" xfId="3"/>
    <cellStyle name="Currency" xfId="4" builtinId="4"/>
    <cellStyle name="Currency 2" xfId="5"/>
    <cellStyle name="Currency 3" xfId="6"/>
    <cellStyle name="Normal" xfId="0" builtinId="0"/>
    <cellStyle name="Normal 2" xfId="7"/>
    <cellStyle name="Normal_Core Model Version 0.1" xfId="8"/>
    <cellStyle name="Percent" xfId="9" builtinId="5"/>
    <cellStyle name="Percent 2" xfId="10"/>
    <cellStyle name="Percent 3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C\Finance\Treasury%20and%20Risk%20Mgmt\Rates\Rate%20Filing\2012%20IRM\IRM%20MODELS%20for%20Filings\For%20Project%20Wise%20(Refile%20-%20V4.0)\2012%20ICM\2012%20IRM3%20IncrementalCapitalWorkform%20v4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.1 LDC Information"/>
      <sheetName val="A2.1 Table of Contents"/>
      <sheetName val="B1.1 Re-Based Bill Det &amp; Rates"/>
      <sheetName val="B1.2 Removal of Rate Adders"/>
      <sheetName val="B1.3 Re-Based Rev From Rates"/>
      <sheetName val="B1.4 Re-Based Rev Req"/>
      <sheetName val="C1.1 Ld Act-Mst Rcent Yr"/>
      <sheetName val="F1.2 CalcTaxChg RRider OptA FV"/>
      <sheetName val="D1.1 Current Revenue from Rates"/>
      <sheetName val="E1.1 Threshold Parameters"/>
      <sheetName val="E2.1 Threshold Test"/>
      <sheetName val="E3.1 Summary of I C Projects"/>
      <sheetName val="E4.1 IncrementalCapitalAdjust"/>
      <sheetName val="F1.1 Incr Cap RRider Opt A FV"/>
      <sheetName val="F1.2 Incr Cap RRider Opt B Var"/>
      <sheetName val="Z1.0 OEB Control Sheet"/>
    </sheetNames>
    <sheetDataSet>
      <sheetData sheetId="0" refreshError="1"/>
      <sheetData sheetId="1" refreshError="1"/>
      <sheetData sheetId="2">
        <row r="22">
          <cell r="D22" t="str">
            <v>Residential</v>
          </cell>
          <cell r="E22" t="str">
            <v>Customer</v>
          </cell>
          <cell r="F22" t="str">
            <v>kWh</v>
          </cell>
        </row>
        <row r="23">
          <cell r="D23" t="str">
            <v>Residential Urban</v>
          </cell>
          <cell r="E23" t="str">
            <v>Customer</v>
          </cell>
          <cell r="F23" t="str">
            <v>kWh</v>
          </cell>
        </row>
        <row r="24">
          <cell r="D24" t="str">
            <v>General Service Less Than 50 kW</v>
          </cell>
          <cell r="E24" t="str">
            <v>Customer</v>
          </cell>
          <cell r="F24" t="str">
            <v>kWh</v>
          </cell>
        </row>
        <row r="25">
          <cell r="D25" t="str">
            <v>General Service 50 to 999 kW</v>
          </cell>
          <cell r="E25" t="str">
            <v>Customer</v>
          </cell>
          <cell r="F25" t="str">
            <v>kW</v>
          </cell>
        </row>
        <row r="26">
          <cell r="D26" t="str">
            <v>General Service 1,000 to 4,999 kW</v>
          </cell>
          <cell r="E26" t="str">
            <v>Customer</v>
          </cell>
          <cell r="F26" t="str">
            <v>kW</v>
          </cell>
        </row>
        <row r="27">
          <cell r="D27" t="str">
            <v>Large Use</v>
          </cell>
          <cell r="E27" t="str">
            <v>Customer</v>
          </cell>
          <cell r="F27" t="str">
            <v>kW</v>
          </cell>
        </row>
        <row r="28">
          <cell r="D28" t="str">
            <v>Street Lighting</v>
          </cell>
          <cell r="E28" t="str">
            <v>Connection</v>
          </cell>
          <cell r="F28" t="str">
            <v>kW</v>
          </cell>
        </row>
        <row r="29">
          <cell r="D29" t="str">
            <v>Unmetered Scattered Load</v>
          </cell>
          <cell r="E29" t="str">
            <v>Connection</v>
          </cell>
          <cell r="F29" t="str">
            <v>kWh</v>
          </cell>
        </row>
        <row r="30">
          <cell r="D30" t="str">
            <v>Unmetered Scattered Load</v>
          </cell>
          <cell r="E30" t="str">
            <v>Connection</v>
          </cell>
          <cell r="F30" t="str">
            <v>kWh</v>
          </cell>
        </row>
        <row r="31">
          <cell r="D31" t="str">
            <v>Rate Class 10</v>
          </cell>
          <cell r="E31" t="str">
            <v>NA</v>
          </cell>
          <cell r="F31" t="str">
            <v>NA</v>
          </cell>
        </row>
        <row r="32">
          <cell r="D32" t="str">
            <v>Rate Class 11</v>
          </cell>
          <cell r="E32" t="str">
            <v>NA</v>
          </cell>
          <cell r="F32" t="str">
            <v>NA</v>
          </cell>
        </row>
        <row r="33">
          <cell r="D33" t="str">
            <v>Rate Class 12</v>
          </cell>
          <cell r="E33" t="str">
            <v>NA</v>
          </cell>
          <cell r="F33" t="str">
            <v>NA</v>
          </cell>
        </row>
        <row r="34">
          <cell r="D34" t="str">
            <v>Rate Class 13</v>
          </cell>
          <cell r="E34" t="str">
            <v>NA</v>
          </cell>
          <cell r="F34" t="str">
            <v>NA</v>
          </cell>
        </row>
        <row r="35">
          <cell r="D35" t="str">
            <v>Rate Class 14</v>
          </cell>
          <cell r="E35" t="str">
            <v>NA</v>
          </cell>
          <cell r="F35" t="str">
            <v>NA</v>
          </cell>
        </row>
        <row r="36">
          <cell r="D36" t="str">
            <v>Rate Class 15</v>
          </cell>
          <cell r="E36" t="str">
            <v>NA</v>
          </cell>
          <cell r="F36" t="str">
            <v>NA</v>
          </cell>
        </row>
        <row r="37">
          <cell r="D37" t="str">
            <v>Rate Class 16</v>
          </cell>
          <cell r="E37" t="str">
            <v>NA</v>
          </cell>
          <cell r="F37" t="str">
            <v>NA</v>
          </cell>
        </row>
        <row r="38">
          <cell r="D38" t="str">
            <v>Rate Class 17</v>
          </cell>
          <cell r="E38" t="str">
            <v>NA</v>
          </cell>
          <cell r="F38" t="str">
            <v>NA</v>
          </cell>
        </row>
        <row r="39">
          <cell r="D39" t="str">
            <v>Rate Class 18</v>
          </cell>
          <cell r="E39" t="str">
            <v>NA</v>
          </cell>
          <cell r="F39" t="str">
            <v>NA</v>
          </cell>
        </row>
        <row r="40">
          <cell r="D40" t="str">
            <v>Rate Class 19</v>
          </cell>
          <cell r="E40" t="str">
            <v>NA</v>
          </cell>
          <cell r="F40" t="str">
            <v>NA</v>
          </cell>
        </row>
        <row r="41">
          <cell r="D41" t="str">
            <v>Rate Class 20</v>
          </cell>
          <cell r="E41" t="str">
            <v>NA</v>
          </cell>
          <cell r="F41" t="str">
            <v>NA</v>
          </cell>
        </row>
        <row r="42">
          <cell r="D42" t="str">
            <v>Rate Class 21</v>
          </cell>
          <cell r="E42" t="str">
            <v>NA</v>
          </cell>
          <cell r="F42" t="str">
            <v>NA</v>
          </cell>
        </row>
        <row r="43">
          <cell r="D43" t="str">
            <v>Rate Class 22</v>
          </cell>
          <cell r="E43" t="str">
            <v>NA</v>
          </cell>
          <cell r="F43" t="str">
            <v>NA</v>
          </cell>
        </row>
        <row r="44">
          <cell r="D44" t="str">
            <v>Rate Class 23</v>
          </cell>
          <cell r="E44" t="str">
            <v>NA</v>
          </cell>
          <cell r="F44" t="str">
            <v>NA</v>
          </cell>
        </row>
        <row r="45">
          <cell r="D45" t="str">
            <v>Rate Class 24</v>
          </cell>
          <cell r="E45" t="str">
            <v>NA</v>
          </cell>
          <cell r="F45" t="str">
            <v>NA</v>
          </cell>
        </row>
        <row r="46">
          <cell r="D46" t="str">
            <v>Rate Class 25</v>
          </cell>
          <cell r="E46" t="str">
            <v>NA</v>
          </cell>
          <cell r="F46" t="str">
            <v>NA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1">
          <cell r="T31">
            <v>0</v>
          </cell>
          <cell r="U31">
            <v>0</v>
          </cell>
          <cell r="V31">
            <v>0</v>
          </cell>
        </row>
        <row r="32">
          <cell r="T32">
            <v>0</v>
          </cell>
          <cell r="U32">
            <v>0</v>
          </cell>
          <cell r="V32">
            <v>0</v>
          </cell>
        </row>
        <row r="33">
          <cell r="T33">
            <v>0</v>
          </cell>
          <cell r="U33">
            <v>0</v>
          </cell>
          <cell r="V33">
            <v>0</v>
          </cell>
        </row>
        <row r="34">
          <cell r="T34">
            <v>0</v>
          </cell>
          <cell r="U34">
            <v>0</v>
          </cell>
          <cell r="V34">
            <v>0</v>
          </cell>
        </row>
        <row r="35">
          <cell r="T35">
            <v>0</v>
          </cell>
          <cell r="U35">
            <v>0</v>
          </cell>
          <cell r="V35">
            <v>0</v>
          </cell>
        </row>
        <row r="36">
          <cell r="T36">
            <v>0</v>
          </cell>
          <cell r="U36">
            <v>0</v>
          </cell>
          <cell r="V36">
            <v>0</v>
          </cell>
        </row>
        <row r="37">
          <cell r="T37">
            <v>0</v>
          </cell>
          <cell r="U37">
            <v>0</v>
          </cell>
          <cell r="V37">
            <v>0</v>
          </cell>
        </row>
        <row r="38">
          <cell r="T38">
            <v>0</v>
          </cell>
          <cell r="U38">
            <v>0</v>
          </cell>
          <cell r="V38">
            <v>0</v>
          </cell>
        </row>
        <row r="39">
          <cell r="T39">
            <v>0</v>
          </cell>
          <cell r="U39">
            <v>0</v>
          </cell>
          <cell r="V39">
            <v>0</v>
          </cell>
        </row>
        <row r="40">
          <cell r="T40">
            <v>0</v>
          </cell>
          <cell r="U40">
            <v>0</v>
          </cell>
          <cell r="V40">
            <v>0</v>
          </cell>
        </row>
        <row r="41">
          <cell r="T41">
            <v>0</v>
          </cell>
          <cell r="U41">
            <v>0</v>
          </cell>
          <cell r="V41">
            <v>0</v>
          </cell>
        </row>
        <row r="42">
          <cell r="T42">
            <v>0</v>
          </cell>
          <cell r="U42">
            <v>0</v>
          </cell>
          <cell r="V42">
            <v>0</v>
          </cell>
        </row>
        <row r="43">
          <cell r="T43">
            <v>0</v>
          </cell>
          <cell r="U43">
            <v>0</v>
          </cell>
          <cell r="V43">
            <v>0</v>
          </cell>
        </row>
        <row r="44">
          <cell r="T44">
            <v>0</v>
          </cell>
          <cell r="U44">
            <v>0</v>
          </cell>
          <cell r="V44">
            <v>0</v>
          </cell>
        </row>
        <row r="45">
          <cell r="T45">
            <v>0</v>
          </cell>
          <cell r="U45">
            <v>0</v>
          </cell>
          <cell r="V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68"/>
  <sheetViews>
    <sheetView tabSelected="1" view="pageBreakPreview" zoomScale="60" zoomScaleNormal="100" workbookViewId="0">
      <selection activeCell="T38" sqref="T38"/>
    </sheetView>
  </sheetViews>
  <sheetFormatPr defaultColWidth="0" defaultRowHeight="15" customHeight="1" zeroHeight="1" x14ac:dyDescent="0.25"/>
  <cols>
    <col min="1" max="1" width="6.7109375" style="7" customWidth="1"/>
    <col min="2" max="2" width="0" style="7" hidden="1" customWidth="1"/>
    <col min="3" max="3" width="39.5703125" style="7" customWidth="1"/>
    <col min="4" max="4" width="12.5703125" style="7" hidden="1" customWidth="1"/>
    <col min="5" max="5" width="12" style="7" hidden="1" customWidth="1"/>
    <col min="6" max="6" width="3.5703125" style="7" customWidth="1"/>
    <col min="7" max="7" width="12.140625" style="7" hidden="1" customWidth="1"/>
    <col min="8" max="9" width="14" style="7" hidden="1" customWidth="1"/>
    <col min="10" max="10" width="3.5703125" style="7" hidden="1" customWidth="1"/>
    <col min="11" max="11" width="16.85546875" style="7" hidden="1" customWidth="1"/>
    <col min="12" max="12" width="16.5703125" style="7" hidden="1" customWidth="1"/>
    <col min="13" max="13" width="18.7109375" style="7" hidden="1" customWidth="1"/>
    <col min="14" max="14" width="20.42578125" style="7" hidden="1" customWidth="1"/>
    <col min="15" max="15" width="3.5703125" style="7" hidden="1" customWidth="1"/>
    <col min="16" max="16" width="15.28515625" style="7" hidden="1" customWidth="1"/>
    <col min="17" max="17" width="13.7109375" style="7" hidden="1" customWidth="1"/>
    <col min="18" max="18" width="11.42578125" style="7" hidden="1" customWidth="1"/>
    <col min="19" max="19" width="3.5703125" style="7" customWidth="1"/>
    <col min="20" max="20" width="14.85546875" style="7" bestFit="1" customWidth="1"/>
    <col min="21" max="21" width="14" style="7" bestFit="1" customWidth="1"/>
    <col min="22" max="22" width="15.85546875" style="7" bestFit="1" customWidth="1"/>
    <col min="23" max="16384" width="0" style="7" hidden="1"/>
  </cols>
  <sheetData>
    <row r="1" spans="2:22" s="2" customFormat="1" ht="43.5" customHeight="1" x14ac:dyDescent="0.4">
      <c r="C1" s="3" t="s">
        <v>30</v>
      </c>
    </row>
    <row r="2" spans="2:22" s="2" customFormat="1" x14ac:dyDescent="0.25"/>
    <row r="3" spans="2:22" s="2" customFormat="1" hidden="1" x14ac:dyDescent="0.25"/>
    <row r="4" spans="2:22" s="2" customFormat="1" hidden="1" x14ac:dyDescent="0.25"/>
    <row r="5" spans="2:22" s="2" customFormat="1" hidden="1" x14ac:dyDescent="0.25"/>
    <row r="6" spans="2:22" s="2" customFormat="1" hidden="1" x14ac:dyDescent="0.25"/>
    <row r="7" spans="2:22" s="2" customFormat="1" hidden="1" x14ac:dyDescent="0.25"/>
    <row r="8" spans="2:22" s="2" customFormat="1" hidden="1" x14ac:dyDescent="0.25"/>
    <row r="9" spans="2:22" s="2" customFormat="1" hidden="1" x14ac:dyDescent="0.25"/>
    <row r="10" spans="2:22" s="2" customFormat="1" hidden="1" x14ac:dyDescent="0.25"/>
    <row r="11" spans="2:22" s="2" customFormat="1" ht="80.25" customHeight="1" x14ac:dyDescent="0.25">
      <c r="B11" s="8" t="s">
        <v>6</v>
      </c>
      <c r="C11" s="4" t="s">
        <v>0</v>
      </c>
      <c r="D11" s="4" t="s">
        <v>1</v>
      </c>
      <c r="E11" s="4" t="s">
        <v>2</v>
      </c>
      <c r="F11" s="4"/>
      <c r="G11" s="4" t="s">
        <v>7</v>
      </c>
      <c r="H11" s="4" t="s">
        <v>8</v>
      </c>
      <c r="I11" s="4" t="s">
        <v>26</v>
      </c>
      <c r="J11" s="4"/>
      <c r="K11" s="4" t="s">
        <v>9</v>
      </c>
      <c r="L11" s="4" t="s">
        <v>10</v>
      </c>
      <c r="M11" s="4" t="s">
        <v>27</v>
      </c>
      <c r="N11" s="4" t="s">
        <v>11</v>
      </c>
      <c r="P11" s="4" t="s">
        <v>12</v>
      </c>
      <c r="Q11" s="4" t="s">
        <v>13</v>
      </c>
      <c r="R11" s="4" t="s">
        <v>28</v>
      </c>
      <c r="T11" s="4" t="s">
        <v>25</v>
      </c>
      <c r="U11" s="4" t="s">
        <v>24</v>
      </c>
      <c r="V11" s="4" t="s">
        <v>29</v>
      </c>
    </row>
    <row r="12" spans="2:22" s="2" customFormat="1" ht="15.75" x14ac:dyDescent="0.25">
      <c r="B12" s="8"/>
      <c r="C12" s="4"/>
      <c r="D12" s="4"/>
      <c r="E12" s="4"/>
      <c r="F12" s="4"/>
      <c r="G12" s="4" t="s">
        <v>14</v>
      </c>
      <c r="H12" s="4" t="s">
        <v>15</v>
      </c>
      <c r="I12" s="4" t="s">
        <v>16</v>
      </c>
      <c r="J12" s="4"/>
      <c r="K12" s="4" t="s">
        <v>17</v>
      </c>
      <c r="L12" s="4" t="s">
        <v>18</v>
      </c>
      <c r="M12" s="4" t="s">
        <v>19</v>
      </c>
      <c r="N12" s="4" t="s">
        <v>20</v>
      </c>
      <c r="P12" s="4" t="s">
        <v>21</v>
      </c>
      <c r="Q12" s="4" t="s">
        <v>22</v>
      </c>
      <c r="R12" s="4" t="s">
        <v>23</v>
      </c>
      <c r="T12" s="5" t="s">
        <v>3</v>
      </c>
      <c r="U12" s="5" t="s">
        <v>4</v>
      </c>
      <c r="V12" s="5" t="s">
        <v>5</v>
      </c>
    </row>
    <row r="13" spans="2:22" s="2" customFormat="1" x14ac:dyDescent="0.25">
      <c r="B13" s="9">
        <v>1</v>
      </c>
      <c r="C13" s="6" t="str">
        <f>'[1]B1.1 Re-Based Bill Det &amp; Rates'!D22</f>
        <v>Residential</v>
      </c>
      <c r="D13" s="6" t="str">
        <f>'[1]B1.1 Re-Based Bill Det &amp; Rates'!E22</f>
        <v>Customer</v>
      </c>
      <c r="E13" s="6" t="str">
        <f>'[1]B1.1 Re-Based Bill Det &amp; Rates'!F22</f>
        <v>kWh</v>
      </c>
      <c r="G13" s="17">
        <v>0.24823603115277421</v>
      </c>
      <c r="H13" s="17">
        <v>0.13947755805867101</v>
      </c>
      <c r="I13" s="17">
        <v>0</v>
      </c>
      <c r="K13" s="11">
        <f t="shared" ref="K13:M37" si="0">IF(ISERROR($N$38*G13),"",$N$38*G13)</f>
        <v>9898127.8086294252</v>
      </c>
      <c r="L13" s="11">
        <f t="shared" si="0"/>
        <v>5561508.0924759135</v>
      </c>
      <c r="M13" s="11">
        <f t="shared" si="0"/>
        <v>0</v>
      </c>
      <c r="N13" s="11">
        <f t="shared" ref="N13:N37" si="1">SUM(K13:M13)</f>
        <v>15459635.901105339</v>
      </c>
      <c r="P13" s="12">
        <v>598508</v>
      </c>
      <c r="Q13" s="12">
        <v>4886977489</v>
      </c>
      <c r="R13" s="12">
        <v>0</v>
      </c>
      <c r="T13" s="1">
        <f>IF(ISERROR(K13/P13/12),"",ROUND(K13/P13/12,6))</f>
        <v>1.3781669999999999</v>
      </c>
      <c r="U13" s="1">
        <f>IF(ISERROR(L13/Q13),"",ROUND(L13/Q13,6))</f>
        <v>1.1379999999999999E-3</v>
      </c>
      <c r="V13" s="1" t="str">
        <f>IF(ISERROR(M13/R13),"",ROUND(M13/R13,6))</f>
        <v/>
      </c>
    </row>
    <row r="14" spans="2:22" s="2" customFormat="1" x14ac:dyDescent="0.25">
      <c r="B14" s="9">
        <v>2</v>
      </c>
      <c r="C14" s="6" t="str">
        <f>'[1]B1.1 Re-Based Bill Det &amp; Rates'!D23</f>
        <v>Residential Urban</v>
      </c>
      <c r="D14" s="6" t="str">
        <f>'[1]B1.1 Re-Based Bill Det &amp; Rates'!E23</f>
        <v>Customer</v>
      </c>
      <c r="E14" s="6" t="str">
        <f>'[1]B1.1 Re-Based Bill Det &amp; Rates'!F23</f>
        <v>kWh</v>
      </c>
      <c r="G14" s="17">
        <v>9.6193421945685881E-3</v>
      </c>
      <c r="H14" s="17">
        <v>4.8476392067699145E-3</v>
      </c>
      <c r="I14" s="17">
        <v>0</v>
      </c>
      <c r="K14" s="11">
        <f t="shared" si="0"/>
        <v>383560.26735773758</v>
      </c>
      <c r="L14" s="11">
        <f t="shared" si="0"/>
        <v>193294.06861649844</v>
      </c>
      <c r="M14" s="11">
        <f t="shared" si="0"/>
        <v>0</v>
      </c>
      <c r="N14" s="11">
        <f t="shared" si="1"/>
        <v>576854.33597423602</v>
      </c>
      <c r="P14" s="12">
        <v>24898</v>
      </c>
      <c r="Q14" s="12">
        <v>99791184</v>
      </c>
      <c r="R14" s="12">
        <v>0</v>
      </c>
      <c r="T14" s="1">
        <f t="shared" ref="T14:T37" si="2">IF(ISERROR(K14/P14/12),"",ROUND(K14/P14/12,6))</f>
        <v>1.2837719999999999</v>
      </c>
      <c r="U14" s="1">
        <f t="shared" ref="U14:V37" si="3">IF(ISERROR(L14/Q14),"",ROUND(L14/Q14,6))</f>
        <v>1.9369999999999999E-3</v>
      </c>
      <c r="V14" s="1" t="str">
        <f t="shared" si="3"/>
        <v/>
      </c>
    </row>
    <row r="15" spans="2:22" s="2" customFormat="1" x14ac:dyDescent="0.25">
      <c r="B15" s="9">
        <v>3</v>
      </c>
      <c r="C15" s="6" t="str">
        <f>'[1]B1.1 Re-Based Bill Det &amp; Rates'!D24</f>
        <v>General Service Less Than 50 kW</v>
      </c>
      <c r="D15" s="6" t="str">
        <f>'[1]B1.1 Re-Based Bill Det &amp; Rates'!E24</f>
        <v>Customer</v>
      </c>
      <c r="E15" s="6" t="str">
        <f>'[1]B1.1 Re-Based Bill Det &amp; Rates'!F24</f>
        <v>kWh</v>
      </c>
      <c r="G15" s="17">
        <v>3.6333930537200208E-2</v>
      </c>
      <c r="H15" s="17">
        <v>9.1039356117978698E-2</v>
      </c>
      <c r="I15" s="17">
        <v>0</v>
      </c>
      <c r="K15" s="11">
        <f t="shared" si="0"/>
        <v>1448773.9212432702</v>
      </c>
      <c r="L15" s="11">
        <f t="shared" si="0"/>
        <v>3630090.1939432728</v>
      </c>
      <c r="M15" s="11">
        <f t="shared" si="0"/>
        <v>0</v>
      </c>
      <c r="N15" s="11">
        <f t="shared" si="1"/>
        <v>5078864.1151865432</v>
      </c>
      <c r="P15" s="12">
        <v>65792.15586864308</v>
      </c>
      <c r="Q15" s="12">
        <v>2139318075.755229</v>
      </c>
      <c r="R15" s="12">
        <v>0</v>
      </c>
      <c r="T15" s="1">
        <f t="shared" si="2"/>
        <v>1.8350390000000001</v>
      </c>
      <c r="U15" s="1">
        <f t="shared" si="3"/>
        <v>1.6969999999999999E-3</v>
      </c>
      <c r="V15" s="1" t="str">
        <f t="shared" si="3"/>
        <v/>
      </c>
    </row>
    <row r="16" spans="2:22" s="2" customFormat="1" x14ac:dyDescent="0.25">
      <c r="B16" s="9">
        <v>4</v>
      </c>
      <c r="C16" s="6" t="str">
        <f>'[1]B1.1 Re-Based Bill Det &amp; Rates'!D25</f>
        <v>General Service 50 to 999 kW</v>
      </c>
      <c r="D16" s="6" t="str">
        <f>'[1]B1.1 Re-Based Bill Det &amp; Rates'!E25</f>
        <v>Customer</v>
      </c>
      <c r="E16" s="6" t="str">
        <f>'[1]B1.1 Re-Based Bill Det &amp; Rates'!F25</f>
        <v>kW</v>
      </c>
      <c r="G16" s="17">
        <v>1.0559774501360763E-2</v>
      </c>
      <c r="H16" s="17">
        <v>0</v>
      </c>
      <c r="I16" s="17">
        <v>0.28544173328627076</v>
      </c>
      <c r="K16" s="11">
        <f t="shared" si="0"/>
        <v>421058.92992000002</v>
      </c>
      <c r="L16" s="11">
        <f t="shared" si="0"/>
        <v>0</v>
      </c>
      <c r="M16" s="11">
        <f t="shared" si="0"/>
        <v>11381662.625138395</v>
      </c>
      <c r="N16" s="11">
        <f t="shared" si="1"/>
        <v>11802721.555058394</v>
      </c>
      <c r="P16" s="12">
        <v>13066.548999999999</v>
      </c>
      <c r="Q16" s="12">
        <v>10116374153.130848</v>
      </c>
      <c r="R16" s="12">
        <v>26935191.276266973</v>
      </c>
      <c r="T16" s="1">
        <f t="shared" si="2"/>
        <v>2.685349</v>
      </c>
      <c r="U16" s="1">
        <f t="shared" si="3"/>
        <v>0</v>
      </c>
      <c r="V16" s="1">
        <f t="shared" si="3"/>
        <v>0.42255700000000002</v>
      </c>
    </row>
    <row r="17" spans="2:22" s="2" customFormat="1" x14ac:dyDescent="0.25">
      <c r="B17" s="9">
        <v>5</v>
      </c>
      <c r="C17" s="6" t="str">
        <f>'[1]B1.1 Re-Based Bill Det &amp; Rates'!D26</f>
        <v>General Service 1,000 to 4,999 kW</v>
      </c>
      <c r="D17" s="6" t="str">
        <f>'[1]B1.1 Re-Based Bill Det &amp; Rates'!E26</f>
        <v>Customer</v>
      </c>
      <c r="E17" s="6" t="str">
        <f>'[1]B1.1 Re-Based Bill Det &amp; Rates'!F26</f>
        <v>kW</v>
      </c>
      <c r="G17" s="17">
        <v>8.0188177941109048E-3</v>
      </c>
      <c r="H17" s="17">
        <v>0</v>
      </c>
      <c r="I17" s="17">
        <v>8.9219396640103907E-2</v>
      </c>
      <c r="K17" s="11">
        <f t="shared" si="0"/>
        <v>319741.18757713062</v>
      </c>
      <c r="L17" s="11">
        <f t="shared" si="0"/>
        <v>0</v>
      </c>
      <c r="M17" s="11">
        <f t="shared" si="0"/>
        <v>3557521.3914415739</v>
      </c>
      <c r="N17" s="11">
        <f t="shared" si="1"/>
        <v>3877262.5790187046</v>
      </c>
      <c r="P17" s="12">
        <v>514</v>
      </c>
      <c r="Q17" s="12">
        <v>4626928262.1698751</v>
      </c>
      <c r="R17" s="12">
        <v>10587119.273365011</v>
      </c>
      <c r="T17" s="1">
        <f t="shared" si="2"/>
        <v>51.838714000000003</v>
      </c>
      <c r="U17" s="1">
        <f t="shared" si="3"/>
        <v>0</v>
      </c>
      <c r="V17" s="1">
        <f t="shared" si="3"/>
        <v>0.33602399999999999</v>
      </c>
    </row>
    <row r="18" spans="2:22" s="2" customFormat="1" x14ac:dyDescent="0.25">
      <c r="B18" s="9">
        <v>6</v>
      </c>
      <c r="C18" s="6" t="str">
        <f>'[1]B1.1 Re-Based Bill Det &amp; Rates'!D27</f>
        <v>Large Use</v>
      </c>
      <c r="D18" s="6" t="str">
        <f>'[1]B1.1 Re-Based Bill Det &amp; Rates'!E27</f>
        <v>Customer</v>
      </c>
      <c r="E18" s="6" t="str">
        <f>'[1]B1.1 Re-Based Bill Det &amp; Rates'!F27</f>
        <v>kW</v>
      </c>
      <c r="G18" s="17">
        <v>3.2141631106245702E-3</v>
      </c>
      <c r="H18" s="17">
        <v>0</v>
      </c>
      <c r="I18" s="17">
        <v>4.483419759013435E-2</v>
      </c>
      <c r="K18" s="11">
        <f t="shared" si="0"/>
        <v>128161.0776606568</v>
      </c>
      <c r="L18" s="11">
        <f t="shared" si="0"/>
        <v>0</v>
      </c>
      <c r="M18" s="11">
        <f t="shared" si="0"/>
        <v>1787712.3473319586</v>
      </c>
      <c r="N18" s="11">
        <f t="shared" si="1"/>
        <v>1915873.4249926154</v>
      </c>
      <c r="P18" s="12">
        <v>47</v>
      </c>
      <c r="Q18" s="12">
        <v>2376778322.9494872</v>
      </c>
      <c r="R18" s="12">
        <v>4993733.3069667304</v>
      </c>
      <c r="T18" s="1">
        <f t="shared" si="2"/>
        <v>227.23595299999999</v>
      </c>
      <c r="U18" s="1">
        <f t="shared" si="3"/>
        <v>0</v>
      </c>
      <c r="V18" s="1">
        <f t="shared" si="3"/>
        <v>0.357991</v>
      </c>
    </row>
    <row r="19" spans="2:22" s="2" customFormat="1" x14ac:dyDescent="0.25">
      <c r="B19" s="9">
        <v>7</v>
      </c>
      <c r="C19" s="6" t="str">
        <f>'[1]B1.1 Re-Based Bill Det &amp; Rates'!D28</f>
        <v>Street Lighting</v>
      </c>
      <c r="D19" s="6" t="str">
        <f>'[1]B1.1 Re-Based Bill Det &amp; Rates'!E28</f>
        <v>Connection</v>
      </c>
      <c r="E19" s="6" t="str">
        <f>'[1]B1.1 Re-Based Bill Det &amp; Rates'!F28</f>
        <v>kW</v>
      </c>
      <c r="G19" s="17">
        <v>4.8091516360791054E-3</v>
      </c>
      <c r="H19" s="17">
        <v>0</v>
      </c>
      <c r="I19" s="17">
        <v>1.7518400878747991E-2</v>
      </c>
      <c r="K19" s="11">
        <f t="shared" si="0"/>
        <v>191759.42075747417</v>
      </c>
      <c r="L19" s="11">
        <f t="shared" si="0"/>
        <v>0</v>
      </c>
      <c r="M19" s="11">
        <f t="shared" si="0"/>
        <v>698526.19740740571</v>
      </c>
      <c r="N19" s="11">
        <f t="shared" si="1"/>
        <v>890285.61816487985</v>
      </c>
      <c r="P19" s="12">
        <v>162777.033</v>
      </c>
      <c r="Q19" s="12">
        <v>110165015.81603143</v>
      </c>
      <c r="R19" s="12">
        <v>322022.85960000003</v>
      </c>
      <c r="T19" s="1">
        <f t="shared" si="2"/>
        <v>9.8170999999999994E-2</v>
      </c>
      <c r="U19" s="1">
        <f t="shared" si="3"/>
        <v>0</v>
      </c>
      <c r="V19" s="1">
        <f t="shared" si="3"/>
        <v>2.1691820000000002</v>
      </c>
    </row>
    <row r="20" spans="2:22" s="2" customFormat="1" x14ac:dyDescent="0.25">
      <c r="B20" s="9">
        <v>8</v>
      </c>
      <c r="C20" s="6" t="str">
        <f>'[1]B1.1 Re-Based Bill Det &amp; Rates'!D29</f>
        <v>Unmetered Scattered Load</v>
      </c>
      <c r="D20" s="6" t="str">
        <f>'[1]B1.1 Re-Based Bill Det &amp; Rates'!E29</f>
        <v>Connection</v>
      </c>
      <c r="E20" s="6" t="str">
        <f>'[1]B1.1 Re-Based Bill Det &amp; Rates'!F29</f>
        <v>kWh</v>
      </c>
      <c r="G20" s="17">
        <v>1.2425877675088039E-4</v>
      </c>
      <c r="H20" s="17">
        <v>6.4642740574795019E-3</v>
      </c>
      <c r="I20" s="17">
        <v>0</v>
      </c>
      <c r="K20" s="11">
        <f t="shared" si="0"/>
        <v>4954.6765951443122</v>
      </c>
      <c r="L20" s="11">
        <f t="shared" si="0"/>
        <v>257755.53417368824</v>
      </c>
      <c r="M20" s="11">
        <f t="shared" si="0"/>
        <v>0</v>
      </c>
      <c r="N20" s="11">
        <f t="shared" si="1"/>
        <v>262710.21076883253</v>
      </c>
      <c r="P20" s="12">
        <v>1129.6651261047787</v>
      </c>
      <c r="Q20" s="12">
        <v>56231584.969683953</v>
      </c>
      <c r="R20" s="12">
        <v>0</v>
      </c>
      <c r="T20" s="1">
        <f t="shared" si="2"/>
        <v>0.36549700000000002</v>
      </c>
      <c r="U20" s="1">
        <f t="shared" si="3"/>
        <v>4.5840000000000004E-3</v>
      </c>
      <c r="V20" s="1" t="str">
        <f t="shared" si="3"/>
        <v/>
      </c>
    </row>
    <row r="21" spans="2:22" s="2" customFormat="1" x14ac:dyDescent="0.25">
      <c r="B21" s="9">
        <v>9</v>
      </c>
      <c r="C21" s="6" t="str">
        <f>'[1]B1.1 Re-Based Bill Det &amp; Rates'!D30</f>
        <v>Unmetered Scattered Load</v>
      </c>
      <c r="D21" s="6" t="str">
        <f>'[1]B1.1 Re-Based Bill Det &amp; Rates'!E30</f>
        <v>Connection</v>
      </c>
      <c r="E21" s="6" t="str">
        <f>'[1]B1.1 Re-Based Bill Det &amp; Rates'!F30</f>
        <v>kWh</v>
      </c>
      <c r="G21" s="17">
        <v>2.4197446037475505E-4</v>
      </c>
      <c r="H21" s="17">
        <v>0</v>
      </c>
      <c r="I21" s="17">
        <v>0</v>
      </c>
      <c r="K21" s="11">
        <f t="shared" si="0"/>
        <v>9648.4548358712163</v>
      </c>
      <c r="L21" s="11">
        <f t="shared" si="0"/>
        <v>0</v>
      </c>
      <c r="M21" s="11">
        <f t="shared" si="0"/>
        <v>0</v>
      </c>
      <c r="N21" s="11">
        <f t="shared" si="1"/>
        <v>9648.4548358712163</v>
      </c>
      <c r="P21" s="12">
        <v>21729.086037863421</v>
      </c>
      <c r="Q21" s="12">
        <v>0</v>
      </c>
      <c r="R21" s="12">
        <v>0</v>
      </c>
      <c r="T21" s="1">
        <f t="shared" si="2"/>
        <v>3.7003000000000001E-2</v>
      </c>
      <c r="U21" s="1" t="str">
        <f t="shared" si="3"/>
        <v/>
      </c>
      <c r="V21" s="1" t="str">
        <f t="shared" si="3"/>
        <v/>
      </c>
    </row>
    <row r="22" spans="2:22" s="2" customFormat="1" hidden="1" x14ac:dyDescent="0.25">
      <c r="B22" s="9">
        <v>10</v>
      </c>
      <c r="C22" s="6" t="str">
        <f>'[1]B1.1 Re-Based Bill Det &amp; Rates'!D31</f>
        <v>Rate Class 10</v>
      </c>
      <c r="D22" s="6" t="str">
        <f>'[1]B1.1 Re-Based Bill Det &amp; Rates'!E31</f>
        <v>NA</v>
      </c>
      <c r="E22" s="6" t="str">
        <f>'[1]B1.1 Re-Based Bill Det &amp; Rates'!F31</f>
        <v>NA</v>
      </c>
      <c r="G22" s="10">
        <f>'[1]D1.1 Current Revenue from Rates'!T31</f>
        <v>0</v>
      </c>
      <c r="H22" s="10">
        <f>'[1]D1.1 Current Revenue from Rates'!U31</f>
        <v>0</v>
      </c>
      <c r="I22" s="10">
        <f>'[1]D1.1 Current Revenue from Rates'!V31</f>
        <v>0</v>
      </c>
      <c r="K22" s="11">
        <f t="shared" si="0"/>
        <v>0</v>
      </c>
      <c r="L22" s="11">
        <f t="shared" si="0"/>
        <v>0</v>
      </c>
      <c r="M22" s="11">
        <f t="shared" si="0"/>
        <v>0</v>
      </c>
      <c r="N22" s="11">
        <f t="shared" si="1"/>
        <v>0</v>
      </c>
      <c r="P22" s="12">
        <f>'[1]B1.1 Re-Based Bill Det &amp; Rates'!I31</f>
        <v>0</v>
      </c>
      <c r="Q22" s="12">
        <f>'[1]B1.1 Re-Based Bill Det &amp; Rates'!J31</f>
        <v>0</v>
      </c>
      <c r="R22" s="12">
        <f>'[1]B1.1 Re-Based Bill Det &amp; Rates'!K31</f>
        <v>0</v>
      </c>
      <c r="T22" s="1" t="str">
        <f t="shared" si="2"/>
        <v/>
      </c>
      <c r="U22" s="1" t="str">
        <f t="shared" si="3"/>
        <v/>
      </c>
      <c r="V22" s="1" t="str">
        <f t="shared" si="3"/>
        <v/>
      </c>
    </row>
    <row r="23" spans="2:22" s="2" customFormat="1" hidden="1" x14ac:dyDescent="0.25">
      <c r="B23" s="9">
        <v>11</v>
      </c>
      <c r="C23" s="6" t="str">
        <f>'[1]B1.1 Re-Based Bill Det &amp; Rates'!D32</f>
        <v>Rate Class 11</v>
      </c>
      <c r="D23" s="6" t="str">
        <f>'[1]B1.1 Re-Based Bill Det &amp; Rates'!E32</f>
        <v>NA</v>
      </c>
      <c r="E23" s="6" t="str">
        <f>'[1]B1.1 Re-Based Bill Det &amp; Rates'!F32</f>
        <v>NA</v>
      </c>
      <c r="G23" s="10">
        <f>'[1]D1.1 Current Revenue from Rates'!T32</f>
        <v>0</v>
      </c>
      <c r="H23" s="10">
        <f>'[1]D1.1 Current Revenue from Rates'!U32</f>
        <v>0</v>
      </c>
      <c r="I23" s="10">
        <f>'[1]D1.1 Current Revenue from Rates'!V32</f>
        <v>0</v>
      </c>
      <c r="K23" s="11">
        <f t="shared" si="0"/>
        <v>0</v>
      </c>
      <c r="L23" s="11">
        <f t="shared" si="0"/>
        <v>0</v>
      </c>
      <c r="M23" s="11">
        <f t="shared" si="0"/>
        <v>0</v>
      </c>
      <c r="N23" s="11">
        <f t="shared" si="1"/>
        <v>0</v>
      </c>
      <c r="P23" s="12">
        <f>'[1]B1.1 Re-Based Bill Det &amp; Rates'!I32</f>
        <v>0</v>
      </c>
      <c r="Q23" s="12">
        <f>'[1]B1.1 Re-Based Bill Det &amp; Rates'!J32</f>
        <v>0</v>
      </c>
      <c r="R23" s="12">
        <f>'[1]B1.1 Re-Based Bill Det &amp; Rates'!K32</f>
        <v>0</v>
      </c>
      <c r="T23" s="1" t="str">
        <f t="shared" si="2"/>
        <v/>
      </c>
      <c r="U23" s="1" t="str">
        <f t="shared" si="3"/>
        <v/>
      </c>
      <c r="V23" s="1" t="str">
        <f t="shared" si="3"/>
        <v/>
      </c>
    </row>
    <row r="24" spans="2:22" s="2" customFormat="1" hidden="1" x14ac:dyDescent="0.25">
      <c r="B24" s="9">
        <v>12</v>
      </c>
      <c r="C24" s="6" t="str">
        <f>'[1]B1.1 Re-Based Bill Det &amp; Rates'!D33</f>
        <v>Rate Class 12</v>
      </c>
      <c r="D24" s="6" t="str">
        <f>'[1]B1.1 Re-Based Bill Det &amp; Rates'!E33</f>
        <v>NA</v>
      </c>
      <c r="E24" s="6" t="str">
        <f>'[1]B1.1 Re-Based Bill Det &amp; Rates'!F33</f>
        <v>NA</v>
      </c>
      <c r="G24" s="10">
        <f>'[1]D1.1 Current Revenue from Rates'!T33</f>
        <v>0</v>
      </c>
      <c r="H24" s="10">
        <f>'[1]D1.1 Current Revenue from Rates'!U33</f>
        <v>0</v>
      </c>
      <c r="I24" s="10">
        <f>'[1]D1.1 Current Revenue from Rates'!V33</f>
        <v>0</v>
      </c>
      <c r="K24" s="11">
        <f t="shared" si="0"/>
        <v>0</v>
      </c>
      <c r="L24" s="11">
        <f t="shared" si="0"/>
        <v>0</v>
      </c>
      <c r="M24" s="11">
        <f t="shared" si="0"/>
        <v>0</v>
      </c>
      <c r="N24" s="11">
        <f t="shared" si="1"/>
        <v>0</v>
      </c>
      <c r="P24" s="12">
        <f>'[1]B1.1 Re-Based Bill Det &amp; Rates'!I33</f>
        <v>0</v>
      </c>
      <c r="Q24" s="12">
        <f>'[1]B1.1 Re-Based Bill Det &amp; Rates'!J33</f>
        <v>0</v>
      </c>
      <c r="R24" s="12">
        <f>'[1]B1.1 Re-Based Bill Det &amp; Rates'!K33</f>
        <v>0</v>
      </c>
      <c r="T24" s="1" t="str">
        <f t="shared" si="2"/>
        <v/>
      </c>
      <c r="U24" s="1" t="str">
        <f t="shared" si="3"/>
        <v/>
      </c>
      <c r="V24" s="1" t="str">
        <f t="shared" si="3"/>
        <v/>
      </c>
    </row>
    <row r="25" spans="2:22" s="2" customFormat="1" hidden="1" x14ac:dyDescent="0.25">
      <c r="B25" s="9">
        <v>13</v>
      </c>
      <c r="C25" s="6" t="str">
        <f>'[1]B1.1 Re-Based Bill Det &amp; Rates'!D34</f>
        <v>Rate Class 13</v>
      </c>
      <c r="D25" s="6" t="str">
        <f>'[1]B1.1 Re-Based Bill Det &amp; Rates'!E34</f>
        <v>NA</v>
      </c>
      <c r="E25" s="6" t="str">
        <f>'[1]B1.1 Re-Based Bill Det &amp; Rates'!F34</f>
        <v>NA</v>
      </c>
      <c r="G25" s="10">
        <f>'[1]D1.1 Current Revenue from Rates'!T34</f>
        <v>0</v>
      </c>
      <c r="H25" s="10">
        <f>'[1]D1.1 Current Revenue from Rates'!U34</f>
        <v>0</v>
      </c>
      <c r="I25" s="10">
        <f>'[1]D1.1 Current Revenue from Rates'!V34</f>
        <v>0</v>
      </c>
      <c r="K25" s="11">
        <f t="shared" si="0"/>
        <v>0</v>
      </c>
      <c r="L25" s="11">
        <f t="shared" si="0"/>
        <v>0</v>
      </c>
      <c r="M25" s="11">
        <f t="shared" si="0"/>
        <v>0</v>
      </c>
      <c r="N25" s="11">
        <f t="shared" si="1"/>
        <v>0</v>
      </c>
      <c r="P25" s="12">
        <f>'[1]B1.1 Re-Based Bill Det &amp; Rates'!I34</f>
        <v>0</v>
      </c>
      <c r="Q25" s="12">
        <f>'[1]B1.1 Re-Based Bill Det &amp; Rates'!J34</f>
        <v>0</v>
      </c>
      <c r="R25" s="12">
        <f>'[1]B1.1 Re-Based Bill Det &amp; Rates'!K34</f>
        <v>0</v>
      </c>
      <c r="T25" s="1" t="str">
        <f t="shared" si="2"/>
        <v/>
      </c>
      <c r="U25" s="1" t="str">
        <f t="shared" si="3"/>
        <v/>
      </c>
      <c r="V25" s="1" t="str">
        <f t="shared" si="3"/>
        <v/>
      </c>
    </row>
    <row r="26" spans="2:22" s="2" customFormat="1" hidden="1" x14ac:dyDescent="0.25">
      <c r="B26" s="9">
        <v>14</v>
      </c>
      <c r="C26" s="6" t="str">
        <f>'[1]B1.1 Re-Based Bill Det &amp; Rates'!D35</f>
        <v>Rate Class 14</v>
      </c>
      <c r="D26" s="6" t="str">
        <f>'[1]B1.1 Re-Based Bill Det &amp; Rates'!E35</f>
        <v>NA</v>
      </c>
      <c r="E26" s="6" t="str">
        <f>'[1]B1.1 Re-Based Bill Det &amp; Rates'!F35</f>
        <v>NA</v>
      </c>
      <c r="G26" s="10">
        <f>'[1]D1.1 Current Revenue from Rates'!T35</f>
        <v>0</v>
      </c>
      <c r="H26" s="10">
        <f>'[1]D1.1 Current Revenue from Rates'!U35</f>
        <v>0</v>
      </c>
      <c r="I26" s="10">
        <f>'[1]D1.1 Current Revenue from Rates'!V35</f>
        <v>0</v>
      </c>
      <c r="K26" s="11">
        <f t="shared" si="0"/>
        <v>0</v>
      </c>
      <c r="L26" s="11">
        <f t="shared" si="0"/>
        <v>0</v>
      </c>
      <c r="M26" s="11">
        <f t="shared" si="0"/>
        <v>0</v>
      </c>
      <c r="N26" s="11">
        <f t="shared" si="1"/>
        <v>0</v>
      </c>
      <c r="P26" s="12">
        <f>'[1]B1.1 Re-Based Bill Det &amp; Rates'!I35</f>
        <v>0</v>
      </c>
      <c r="Q26" s="12">
        <f>'[1]B1.1 Re-Based Bill Det &amp; Rates'!J35</f>
        <v>0</v>
      </c>
      <c r="R26" s="12">
        <f>'[1]B1.1 Re-Based Bill Det &amp; Rates'!K35</f>
        <v>0</v>
      </c>
      <c r="T26" s="1" t="str">
        <f t="shared" si="2"/>
        <v/>
      </c>
      <c r="U26" s="1" t="str">
        <f t="shared" si="3"/>
        <v/>
      </c>
      <c r="V26" s="1" t="str">
        <f t="shared" si="3"/>
        <v/>
      </c>
    </row>
    <row r="27" spans="2:22" s="2" customFormat="1" hidden="1" x14ac:dyDescent="0.25">
      <c r="B27" s="9">
        <v>15</v>
      </c>
      <c r="C27" s="6" t="str">
        <f>'[1]B1.1 Re-Based Bill Det &amp; Rates'!D36</f>
        <v>Rate Class 15</v>
      </c>
      <c r="D27" s="6" t="str">
        <f>'[1]B1.1 Re-Based Bill Det &amp; Rates'!E36</f>
        <v>NA</v>
      </c>
      <c r="E27" s="6" t="str">
        <f>'[1]B1.1 Re-Based Bill Det &amp; Rates'!F36</f>
        <v>NA</v>
      </c>
      <c r="G27" s="10">
        <f>'[1]D1.1 Current Revenue from Rates'!T36</f>
        <v>0</v>
      </c>
      <c r="H27" s="10">
        <f>'[1]D1.1 Current Revenue from Rates'!U36</f>
        <v>0</v>
      </c>
      <c r="I27" s="10">
        <f>'[1]D1.1 Current Revenue from Rates'!V36</f>
        <v>0</v>
      </c>
      <c r="K27" s="11">
        <f t="shared" si="0"/>
        <v>0</v>
      </c>
      <c r="L27" s="11">
        <f t="shared" si="0"/>
        <v>0</v>
      </c>
      <c r="M27" s="11">
        <f t="shared" si="0"/>
        <v>0</v>
      </c>
      <c r="N27" s="11">
        <f t="shared" si="1"/>
        <v>0</v>
      </c>
      <c r="P27" s="12">
        <f>'[1]B1.1 Re-Based Bill Det &amp; Rates'!I36</f>
        <v>0</v>
      </c>
      <c r="Q27" s="12">
        <f>'[1]B1.1 Re-Based Bill Det &amp; Rates'!J36</f>
        <v>0</v>
      </c>
      <c r="R27" s="12">
        <f>'[1]B1.1 Re-Based Bill Det &amp; Rates'!K36</f>
        <v>0</v>
      </c>
      <c r="T27" s="1" t="str">
        <f t="shared" si="2"/>
        <v/>
      </c>
      <c r="U27" s="1" t="str">
        <f t="shared" si="3"/>
        <v/>
      </c>
      <c r="V27" s="1" t="str">
        <f t="shared" si="3"/>
        <v/>
      </c>
    </row>
    <row r="28" spans="2:22" s="2" customFormat="1" hidden="1" x14ac:dyDescent="0.25">
      <c r="B28" s="9">
        <v>16</v>
      </c>
      <c r="C28" s="6" t="str">
        <f>'[1]B1.1 Re-Based Bill Det &amp; Rates'!D37</f>
        <v>Rate Class 16</v>
      </c>
      <c r="D28" s="6" t="str">
        <f>'[1]B1.1 Re-Based Bill Det &amp; Rates'!E37</f>
        <v>NA</v>
      </c>
      <c r="E28" s="6" t="str">
        <f>'[1]B1.1 Re-Based Bill Det &amp; Rates'!F37</f>
        <v>NA</v>
      </c>
      <c r="G28" s="10">
        <f>'[1]D1.1 Current Revenue from Rates'!T37</f>
        <v>0</v>
      </c>
      <c r="H28" s="10">
        <f>'[1]D1.1 Current Revenue from Rates'!U37</f>
        <v>0</v>
      </c>
      <c r="I28" s="10">
        <f>'[1]D1.1 Current Revenue from Rates'!V37</f>
        <v>0</v>
      </c>
      <c r="K28" s="11">
        <f t="shared" si="0"/>
        <v>0</v>
      </c>
      <c r="L28" s="11">
        <f t="shared" si="0"/>
        <v>0</v>
      </c>
      <c r="M28" s="11">
        <f t="shared" si="0"/>
        <v>0</v>
      </c>
      <c r="N28" s="11">
        <f t="shared" si="1"/>
        <v>0</v>
      </c>
      <c r="P28" s="12">
        <f>'[1]B1.1 Re-Based Bill Det &amp; Rates'!I37</f>
        <v>0</v>
      </c>
      <c r="Q28" s="12">
        <f>'[1]B1.1 Re-Based Bill Det &amp; Rates'!J37</f>
        <v>0</v>
      </c>
      <c r="R28" s="12">
        <f>'[1]B1.1 Re-Based Bill Det &amp; Rates'!K37</f>
        <v>0</v>
      </c>
      <c r="T28" s="1" t="str">
        <f t="shared" si="2"/>
        <v/>
      </c>
      <c r="U28" s="1" t="str">
        <f t="shared" si="3"/>
        <v/>
      </c>
      <c r="V28" s="1" t="str">
        <f t="shared" si="3"/>
        <v/>
      </c>
    </row>
    <row r="29" spans="2:22" s="2" customFormat="1" hidden="1" x14ac:dyDescent="0.25">
      <c r="B29" s="9">
        <v>17</v>
      </c>
      <c r="C29" s="6" t="str">
        <f>'[1]B1.1 Re-Based Bill Det &amp; Rates'!D38</f>
        <v>Rate Class 17</v>
      </c>
      <c r="D29" s="6" t="str">
        <f>'[1]B1.1 Re-Based Bill Det &amp; Rates'!E38</f>
        <v>NA</v>
      </c>
      <c r="E29" s="6" t="str">
        <f>'[1]B1.1 Re-Based Bill Det &amp; Rates'!F38</f>
        <v>NA</v>
      </c>
      <c r="G29" s="10">
        <f>'[1]D1.1 Current Revenue from Rates'!T38</f>
        <v>0</v>
      </c>
      <c r="H29" s="10">
        <f>'[1]D1.1 Current Revenue from Rates'!U38</f>
        <v>0</v>
      </c>
      <c r="I29" s="10">
        <f>'[1]D1.1 Current Revenue from Rates'!V38</f>
        <v>0</v>
      </c>
      <c r="K29" s="11">
        <f t="shared" si="0"/>
        <v>0</v>
      </c>
      <c r="L29" s="11">
        <f t="shared" si="0"/>
        <v>0</v>
      </c>
      <c r="M29" s="11">
        <f t="shared" si="0"/>
        <v>0</v>
      </c>
      <c r="N29" s="11">
        <f t="shared" si="1"/>
        <v>0</v>
      </c>
      <c r="P29" s="12">
        <f>'[1]B1.1 Re-Based Bill Det &amp; Rates'!I38</f>
        <v>0</v>
      </c>
      <c r="Q29" s="12">
        <f>'[1]B1.1 Re-Based Bill Det &amp; Rates'!J38</f>
        <v>0</v>
      </c>
      <c r="R29" s="12">
        <f>'[1]B1.1 Re-Based Bill Det &amp; Rates'!K38</f>
        <v>0</v>
      </c>
      <c r="T29" s="1" t="str">
        <f t="shared" si="2"/>
        <v/>
      </c>
      <c r="U29" s="1" t="str">
        <f t="shared" si="3"/>
        <v/>
      </c>
      <c r="V29" s="1" t="str">
        <f t="shared" si="3"/>
        <v/>
      </c>
    </row>
    <row r="30" spans="2:22" s="2" customFormat="1" hidden="1" x14ac:dyDescent="0.25">
      <c r="B30" s="9">
        <v>18</v>
      </c>
      <c r="C30" s="6" t="str">
        <f>'[1]B1.1 Re-Based Bill Det &amp; Rates'!D39</f>
        <v>Rate Class 18</v>
      </c>
      <c r="D30" s="6" t="str">
        <f>'[1]B1.1 Re-Based Bill Det &amp; Rates'!E39</f>
        <v>NA</v>
      </c>
      <c r="E30" s="6" t="str">
        <f>'[1]B1.1 Re-Based Bill Det &amp; Rates'!F39</f>
        <v>NA</v>
      </c>
      <c r="G30" s="10">
        <f>'[1]D1.1 Current Revenue from Rates'!T39</f>
        <v>0</v>
      </c>
      <c r="H30" s="10">
        <f>'[1]D1.1 Current Revenue from Rates'!U39</f>
        <v>0</v>
      </c>
      <c r="I30" s="10">
        <f>'[1]D1.1 Current Revenue from Rates'!V39</f>
        <v>0</v>
      </c>
      <c r="K30" s="11">
        <f t="shared" si="0"/>
        <v>0</v>
      </c>
      <c r="L30" s="11">
        <f t="shared" si="0"/>
        <v>0</v>
      </c>
      <c r="M30" s="11">
        <f t="shared" si="0"/>
        <v>0</v>
      </c>
      <c r="N30" s="11">
        <f t="shared" si="1"/>
        <v>0</v>
      </c>
      <c r="P30" s="12">
        <f>'[1]B1.1 Re-Based Bill Det &amp; Rates'!I39</f>
        <v>0</v>
      </c>
      <c r="Q30" s="12">
        <f>'[1]B1.1 Re-Based Bill Det &amp; Rates'!J39</f>
        <v>0</v>
      </c>
      <c r="R30" s="12">
        <f>'[1]B1.1 Re-Based Bill Det &amp; Rates'!K39</f>
        <v>0</v>
      </c>
      <c r="T30" s="1" t="str">
        <f t="shared" si="2"/>
        <v/>
      </c>
      <c r="U30" s="1" t="str">
        <f t="shared" si="3"/>
        <v/>
      </c>
      <c r="V30" s="1" t="str">
        <f t="shared" si="3"/>
        <v/>
      </c>
    </row>
    <row r="31" spans="2:22" s="2" customFormat="1" hidden="1" x14ac:dyDescent="0.25">
      <c r="B31" s="9">
        <v>19</v>
      </c>
      <c r="C31" s="6" t="str">
        <f>'[1]B1.1 Re-Based Bill Det &amp; Rates'!D40</f>
        <v>Rate Class 19</v>
      </c>
      <c r="D31" s="6" t="str">
        <f>'[1]B1.1 Re-Based Bill Det &amp; Rates'!E40</f>
        <v>NA</v>
      </c>
      <c r="E31" s="6" t="str">
        <f>'[1]B1.1 Re-Based Bill Det &amp; Rates'!F40</f>
        <v>NA</v>
      </c>
      <c r="G31" s="10">
        <f>'[1]D1.1 Current Revenue from Rates'!T40</f>
        <v>0</v>
      </c>
      <c r="H31" s="10">
        <f>'[1]D1.1 Current Revenue from Rates'!U40</f>
        <v>0</v>
      </c>
      <c r="I31" s="10">
        <f>'[1]D1.1 Current Revenue from Rates'!V40</f>
        <v>0</v>
      </c>
      <c r="K31" s="11">
        <f t="shared" si="0"/>
        <v>0</v>
      </c>
      <c r="L31" s="11">
        <f t="shared" si="0"/>
        <v>0</v>
      </c>
      <c r="M31" s="11">
        <f t="shared" si="0"/>
        <v>0</v>
      </c>
      <c r="N31" s="11">
        <f t="shared" si="1"/>
        <v>0</v>
      </c>
      <c r="P31" s="12">
        <f>'[1]B1.1 Re-Based Bill Det &amp; Rates'!I40</f>
        <v>0</v>
      </c>
      <c r="Q31" s="12">
        <f>'[1]B1.1 Re-Based Bill Det &amp; Rates'!J40</f>
        <v>0</v>
      </c>
      <c r="R31" s="12">
        <f>'[1]B1.1 Re-Based Bill Det &amp; Rates'!K40</f>
        <v>0</v>
      </c>
      <c r="T31" s="1" t="str">
        <f t="shared" si="2"/>
        <v/>
      </c>
      <c r="U31" s="1" t="str">
        <f t="shared" si="3"/>
        <v/>
      </c>
      <c r="V31" s="1" t="str">
        <f t="shared" si="3"/>
        <v/>
      </c>
    </row>
    <row r="32" spans="2:22" s="2" customFormat="1" hidden="1" x14ac:dyDescent="0.25">
      <c r="B32" s="9">
        <v>20</v>
      </c>
      <c r="C32" s="6" t="str">
        <f>'[1]B1.1 Re-Based Bill Det &amp; Rates'!D41</f>
        <v>Rate Class 20</v>
      </c>
      <c r="D32" s="6" t="str">
        <f>'[1]B1.1 Re-Based Bill Det &amp; Rates'!E41</f>
        <v>NA</v>
      </c>
      <c r="E32" s="6" t="str">
        <f>'[1]B1.1 Re-Based Bill Det &amp; Rates'!F41</f>
        <v>NA</v>
      </c>
      <c r="G32" s="10">
        <f>'[1]D1.1 Current Revenue from Rates'!T41</f>
        <v>0</v>
      </c>
      <c r="H32" s="10">
        <f>'[1]D1.1 Current Revenue from Rates'!U41</f>
        <v>0</v>
      </c>
      <c r="I32" s="10">
        <f>'[1]D1.1 Current Revenue from Rates'!V41</f>
        <v>0</v>
      </c>
      <c r="K32" s="11">
        <f t="shared" si="0"/>
        <v>0</v>
      </c>
      <c r="L32" s="11">
        <f t="shared" si="0"/>
        <v>0</v>
      </c>
      <c r="M32" s="11">
        <f t="shared" si="0"/>
        <v>0</v>
      </c>
      <c r="N32" s="11">
        <f t="shared" si="1"/>
        <v>0</v>
      </c>
      <c r="P32" s="12">
        <f>'[1]B1.1 Re-Based Bill Det &amp; Rates'!I41</f>
        <v>0</v>
      </c>
      <c r="Q32" s="12">
        <f>'[1]B1.1 Re-Based Bill Det &amp; Rates'!J41</f>
        <v>0</v>
      </c>
      <c r="R32" s="12">
        <f>'[1]B1.1 Re-Based Bill Det &amp; Rates'!K41</f>
        <v>0</v>
      </c>
      <c r="T32" s="1" t="str">
        <f t="shared" si="2"/>
        <v/>
      </c>
      <c r="U32" s="1" t="str">
        <f t="shared" si="3"/>
        <v/>
      </c>
      <c r="V32" s="1" t="str">
        <f t="shared" si="3"/>
        <v/>
      </c>
    </row>
    <row r="33" spans="2:22" s="2" customFormat="1" hidden="1" x14ac:dyDescent="0.25">
      <c r="B33" s="9">
        <v>21</v>
      </c>
      <c r="C33" s="6" t="str">
        <f>'[1]B1.1 Re-Based Bill Det &amp; Rates'!D42</f>
        <v>Rate Class 21</v>
      </c>
      <c r="D33" s="6" t="str">
        <f>'[1]B1.1 Re-Based Bill Det &amp; Rates'!E42</f>
        <v>NA</v>
      </c>
      <c r="E33" s="6" t="str">
        <f>'[1]B1.1 Re-Based Bill Det &amp; Rates'!F42</f>
        <v>NA</v>
      </c>
      <c r="G33" s="10">
        <f>'[1]D1.1 Current Revenue from Rates'!T42</f>
        <v>0</v>
      </c>
      <c r="H33" s="10">
        <f>'[1]D1.1 Current Revenue from Rates'!U42</f>
        <v>0</v>
      </c>
      <c r="I33" s="10">
        <f>'[1]D1.1 Current Revenue from Rates'!V42</f>
        <v>0</v>
      </c>
      <c r="K33" s="11">
        <f t="shared" si="0"/>
        <v>0</v>
      </c>
      <c r="L33" s="11">
        <f t="shared" si="0"/>
        <v>0</v>
      </c>
      <c r="M33" s="11">
        <f t="shared" si="0"/>
        <v>0</v>
      </c>
      <c r="N33" s="11">
        <f t="shared" si="1"/>
        <v>0</v>
      </c>
      <c r="P33" s="12">
        <f>'[1]B1.1 Re-Based Bill Det &amp; Rates'!I42</f>
        <v>0</v>
      </c>
      <c r="Q33" s="12">
        <f>'[1]B1.1 Re-Based Bill Det &amp; Rates'!J42</f>
        <v>0</v>
      </c>
      <c r="R33" s="12">
        <f>'[1]B1.1 Re-Based Bill Det &amp; Rates'!K42</f>
        <v>0</v>
      </c>
      <c r="T33" s="1" t="str">
        <f t="shared" si="2"/>
        <v/>
      </c>
      <c r="U33" s="1" t="str">
        <f t="shared" si="3"/>
        <v/>
      </c>
      <c r="V33" s="1" t="str">
        <f t="shared" si="3"/>
        <v/>
      </c>
    </row>
    <row r="34" spans="2:22" s="2" customFormat="1" hidden="1" x14ac:dyDescent="0.25">
      <c r="B34" s="9">
        <v>22</v>
      </c>
      <c r="C34" s="6" t="str">
        <f>'[1]B1.1 Re-Based Bill Det &amp; Rates'!D43</f>
        <v>Rate Class 22</v>
      </c>
      <c r="D34" s="6" t="str">
        <f>'[1]B1.1 Re-Based Bill Det &amp; Rates'!E43</f>
        <v>NA</v>
      </c>
      <c r="E34" s="6" t="str">
        <f>'[1]B1.1 Re-Based Bill Det &amp; Rates'!F43</f>
        <v>NA</v>
      </c>
      <c r="G34" s="10">
        <f>'[1]D1.1 Current Revenue from Rates'!T43</f>
        <v>0</v>
      </c>
      <c r="H34" s="10">
        <f>'[1]D1.1 Current Revenue from Rates'!U43</f>
        <v>0</v>
      </c>
      <c r="I34" s="10">
        <f>'[1]D1.1 Current Revenue from Rates'!V43</f>
        <v>0</v>
      </c>
      <c r="K34" s="11">
        <f t="shared" si="0"/>
        <v>0</v>
      </c>
      <c r="L34" s="11">
        <f t="shared" si="0"/>
        <v>0</v>
      </c>
      <c r="M34" s="11">
        <f t="shared" si="0"/>
        <v>0</v>
      </c>
      <c r="N34" s="11">
        <f t="shared" si="1"/>
        <v>0</v>
      </c>
      <c r="P34" s="12">
        <f>'[1]B1.1 Re-Based Bill Det &amp; Rates'!I43</f>
        <v>0</v>
      </c>
      <c r="Q34" s="12">
        <f>'[1]B1.1 Re-Based Bill Det &amp; Rates'!J43</f>
        <v>0</v>
      </c>
      <c r="R34" s="12">
        <f>'[1]B1.1 Re-Based Bill Det &amp; Rates'!K43</f>
        <v>0</v>
      </c>
      <c r="T34" s="1" t="str">
        <f t="shared" si="2"/>
        <v/>
      </c>
      <c r="U34" s="1" t="str">
        <f t="shared" si="3"/>
        <v/>
      </c>
      <c r="V34" s="1" t="str">
        <f t="shared" si="3"/>
        <v/>
      </c>
    </row>
    <row r="35" spans="2:22" s="2" customFormat="1" hidden="1" x14ac:dyDescent="0.25">
      <c r="B35" s="9">
        <v>23</v>
      </c>
      <c r="C35" s="6" t="str">
        <f>'[1]B1.1 Re-Based Bill Det &amp; Rates'!D44</f>
        <v>Rate Class 23</v>
      </c>
      <c r="D35" s="6" t="str">
        <f>'[1]B1.1 Re-Based Bill Det &amp; Rates'!E44</f>
        <v>NA</v>
      </c>
      <c r="E35" s="6" t="str">
        <f>'[1]B1.1 Re-Based Bill Det &amp; Rates'!F44</f>
        <v>NA</v>
      </c>
      <c r="G35" s="10">
        <f>'[1]D1.1 Current Revenue from Rates'!T44</f>
        <v>0</v>
      </c>
      <c r="H35" s="10">
        <f>'[1]D1.1 Current Revenue from Rates'!U44</f>
        <v>0</v>
      </c>
      <c r="I35" s="10">
        <f>'[1]D1.1 Current Revenue from Rates'!V44</f>
        <v>0</v>
      </c>
      <c r="K35" s="11">
        <f t="shared" si="0"/>
        <v>0</v>
      </c>
      <c r="L35" s="11">
        <f t="shared" si="0"/>
        <v>0</v>
      </c>
      <c r="M35" s="11">
        <f t="shared" si="0"/>
        <v>0</v>
      </c>
      <c r="N35" s="11">
        <f t="shared" si="1"/>
        <v>0</v>
      </c>
      <c r="P35" s="12">
        <f>'[1]B1.1 Re-Based Bill Det &amp; Rates'!I44</f>
        <v>0</v>
      </c>
      <c r="Q35" s="12">
        <f>'[1]B1.1 Re-Based Bill Det &amp; Rates'!J44</f>
        <v>0</v>
      </c>
      <c r="R35" s="12">
        <f>'[1]B1.1 Re-Based Bill Det &amp; Rates'!K44</f>
        <v>0</v>
      </c>
      <c r="T35" s="1" t="str">
        <f t="shared" si="2"/>
        <v/>
      </c>
      <c r="U35" s="1" t="str">
        <f t="shared" si="3"/>
        <v/>
      </c>
      <c r="V35" s="1" t="str">
        <f t="shared" si="3"/>
        <v/>
      </c>
    </row>
    <row r="36" spans="2:22" s="2" customFormat="1" hidden="1" x14ac:dyDescent="0.25">
      <c r="B36" s="9">
        <v>24</v>
      </c>
      <c r="C36" s="6" t="str">
        <f>'[1]B1.1 Re-Based Bill Det &amp; Rates'!D45</f>
        <v>Rate Class 24</v>
      </c>
      <c r="D36" s="6" t="str">
        <f>'[1]B1.1 Re-Based Bill Det &amp; Rates'!E45</f>
        <v>NA</v>
      </c>
      <c r="E36" s="6" t="str">
        <f>'[1]B1.1 Re-Based Bill Det &amp; Rates'!F45</f>
        <v>NA</v>
      </c>
      <c r="G36" s="10">
        <f>'[1]D1.1 Current Revenue from Rates'!T45</f>
        <v>0</v>
      </c>
      <c r="H36" s="10">
        <f>'[1]D1.1 Current Revenue from Rates'!U45</f>
        <v>0</v>
      </c>
      <c r="I36" s="10">
        <f>'[1]D1.1 Current Revenue from Rates'!V45</f>
        <v>0</v>
      </c>
      <c r="K36" s="11">
        <f t="shared" si="0"/>
        <v>0</v>
      </c>
      <c r="L36" s="11">
        <f t="shared" si="0"/>
        <v>0</v>
      </c>
      <c r="M36" s="11">
        <f t="shared" si="0"/>
        <v>0</v>
      </c>
      <c r="N36" s="11">
        <f t="shared" si="1"/>
        <v>0</v>
      </c>
      <c r="P36" s="12">
        <f>'[1]B1.1 Re-Based Bill Det &amp; Rates'!I45</f>
        <v>0</v>
      </c>
      <c r="Q36" s="12">
        <f>'[1]B1.1 Re-Based Bill Det &amp; Rates'!J45</f>
        <v>0</v>
      </c>
      <c r="R36" s="12">
        <f>'[1]B1.1 Re-Based Bill Det &amp; Rates'!K45</f>
        <v>0</v>
      </c>
      <c r="T36" s="1" t="str">
        <f t="shared" si="2"/>
        <v/>
      </c>
      <c r="U36" s="1" t="str">
        <f t="shared" si="3"/>
        <v/>
      </c>
      <c r="V36" s="1" t="str">
        <f t="shared" si="3"/>
        <v/>
      </c>
    </row>
    <row r="37" spans="2:22" s="2" customFormat="1" hidden="1" x14ac:dyDescent="0.25">
      <c r="B37" s="9">
        <v>25</v>
      </c>
      <c r="C37" s="6" t="str">
        <f>'[1]B1.1 Re-Based Bill Det &amp; Rates'!D46</f>
        <v>Rate Class 25</v>
      </c>
      <c r="D37" s="6" t="str">
        <f>'[1]B1.1 Re-Based Bill Det &amp; Rates'!E46</f>
        <v>NA</v>
      </c>
      <c r="E37" s="6" t="str">
        <f>'[1]B1.1 Re-Based Bill Det &amp; Rates'!F46</f>
        <v>NA</v>
      </c>
      <c r="G37" s="10">
        <f>'[1]D1.1 Current Revenue from Rates'!T46</f>
        <v>0</v>
      </c>
      <c r="H37" s="10">
        <f>'[1]D1.1 Current Revenue from Rates'!U46</f>
        <v>0</v>
      </c>
      <c r="I37" s="10">
        <f>'[1]D1.1 Current Revenue from Rates'!V46</f>
        <v>0</v>
      </c>
      <c r="K37" s="11">
        <f t="shared" si="0"/>
        <v>0</v>
      </c>
      <c r="L37" s="11">
        <f t="shared" si="0"/>
        <v>0</v>
      </c>
      <c r="M37" s="11">
        <f t="shared" si="0"/>
        <v>0</v>
      </c>
      <c r="N37" s="11">
        <f t="shared" si="1"/>
        <v>0</v>
      </c>
      <c r="P37" s="12">
        <f>'[1]B1.1 Re-Based Bill Det &amp; Rates'!I46</f>
        <v>0</v>
      </c>
      <c r="Q37" s="12">
        <f>'[1]B1.1 Re-Based Bill Det &amp; Rates'!J46</f>
        <v>0</v>
      </c>
      <c r="R37" s="12">
        <f>'[1]B1.1 Re-Based Bill Det &amp; Rates'!K46</f>
        <v>0</v>
      </c>
      <c r="T37" s="1" t="str">
        <f t="shared" si="2"/>
        <v/>
      </c>
      <c r="U37" s="1" t="str">
        <f t="shared" si="3"/>
        <v/>
      </c>
      <c r="V37" s="1" t="str">
        <f t="shared" si="3"/>
        <v/>
      </c>
    </row>
    <row r="38" spans="2:22" s="2" customFormat="1" ht="15.75" thickBot="1" x14ac:dyDescent="0.3">
      <c r="K38" s="13">
        <f>SUM(K13:K37)</f>
        <v>12805785.744576709</v>
      </c>
      <c r="L38" s="13">
        <f>SUM(L13:L37)</f>
        <v>9642647.8892093729</v>
      </c>
      <c r="M38" s="13">
        <f>SUM(M13:M37)</f>
        <v>17425422.561319333</v>
      </c>
      <c r="N38" s="14">
        <v>39873856.195105411</v>
      </c>
      <c r="P38" s="15"/>
      <c r="Q38" s="15"/>
      <c r="R38" s="15"/>
      <c r="T38" s="15"/>
      <c r="U38" s="15"/>
      <c r="V38" s="15"/>
    </row>
    <row r="39" spans="2:22" s="2" customFormat="1" ht="15.75" x14ac:dyDescent="0.25">
      <c r="N39" s="16"/>
    </row>
    <row r="40" spans="2:22" s="2" customFormat="1" x14ac:dyDescent="0.25"/>
    <row r="41" spans="2:22" s="2" customFormat="1" x14ac:dyDescent="0.25"/>
    <row r="42" spans="2:22" s="2" customFormat="1" x14ac:dyDescent="0.25"/>
    <row r="43" spans="2:22" s="2" customFormat="1" x14ac:dyDescent="0.25"/>
    <row r="44" spans="2:22" s="2" customFormat="1" x14ac:dyDescent="0.25"/>
    <row r="45" spans="2:22" s="2" customFormat="1" x14ac:dyDescent="0.25"/>
    <row r="46" spans="2:22" s="2" customFormat="1" x14ac:dyDescent="0.25"/>
    <row r="47" spans="2:22" s="2" customFormat="1" x14ac:dyDescent="0.25"/>
    <row r="48" spans="2:22" s="2" customFormat="1" x14ac:dyDescent="0.25"/>
    <row r="49" s="2" customFormat="1" x14ac:dyDescent="0.25"/>
    <row r="50" s="2" customForma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</sheetData>
  <pageMargins left="0.16" right="0.21" top="1.77" bottom="0.74803149606299213" header="0.31496062992125984" footer="0.31496062992125984"/>
  <pageSetup orientation="landscape" r:id="rId1"/>
  <headerFooter>
    <oddHeader>&amp;RToronto Hydro-Electric System Limited
EB-2012-0064
Tab 4
Schedule E2.3
Filed:  2012 May 10
Updated:  2012 Oct 31
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Days of Service</vt:lpstr>
    </vt:vector>
  </TitlesOfParts>
  <Company>Toronto Hydro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alam</dc:creator>
  <cp:lastModifiedBy>Susi Vogt</cp:lastModifiedBy>
  <cp:lastPrinted>2012-10-29T16:23:24Z</cp:lastPrinted>
  <dcterms:created xsi:type="dcterms:W3CDTF">2012-04-19T17:58:57Z</dcterms:created>
  <dcterms:modified xsi:type="dcterms:W3CDTF">2012-11-01T15:25:07Z</dcterms:modified>
</cp:coreProperties>
</file>